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2A2E6778-A64F-43E3-8571-B0C9C6B9AB6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第三号第二様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H69" i="1" s="1"/>
  <c r="F68" i="1"/>
  <c r="H68" i="1" s="1"/>
  <c r="F67" i="1"/>
  <c r="H67" i="1" s="1"/>
  <c r="G66" i="1"/>
  <c r="E66" i="1"/>
  <c r="F66" i="1" s="1"/>
  <c r="H66" i="1" s="1"/>
  <c r="D66" i="1"/>
  <c r="C66" i="1"/>
  <c r="F65" i="1"/>
  <c r="H65" i="1" s="1"/>
  <c r="F64" i="1"/>
  <c r="H64" i="1" s="1"/>
  <c r="F63" i="1"/>
  <c r="H63" i="1" s="1"/>
  <c r="G62" i="1"/>
  <c r="G70" i="1" s="1"/>
  <c r="E62" i="1"/>
  <c r="F62" i="1" s="1"/>
  <c r="H62" i="1" s="1"/>
  <c r="D62" i="1"/>
  <c r="D70" i="1" s="1"/>
  <c r="C62" i="1"/>
  <c r="C70" i="1" s="1"/>
  <c r="F61" i="1"/>
  <c r="H61" i="1" s="1"/>
  <c r="F58" i="1"/>
  <c r="H58" i="1" s="1"/>
  <c r="F57" i="1"/>
  <c r="H57" i="1" s="1"/>
  <c r="F56" i="1"/>
  <c r="H56" i="1" s="1"/>
  <c r="F55" i="1"/>
  <c r="H55" i="1" s="1"/>
  <c r="G54" i="1"/>
  <c r="E54" i="1"/>
  <c r="D54" i="1"/>
  <c r="C54" i="1"/>
  <c r="F54" i="1" s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G45" i="1"/>
  <c r="G59" i="1" s="1"/>
  <c r="G71" i="1" s="1"/>
  <c r="E45" i="1"/>
  <c r="E59" i="1" s="1"/>
  <c r="D45" i="1"/>
  <c r="D59" i="1" s="1"/>
  <c r="C45" i="1"/>
  <c r="F45" i="1" s="1"/>
  <c r="H45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G26" i="1"/>
  <c r="E26" i="1"/>
  <c r="E22" i="1" s="1"/>
  <c r="D26" i="1"/>
  <c r="D22" i="1" s="1"/>
  <c r="C26" i="1"/>
  <c r="F26" i="1" s="1"/>
  <c r="H26" i="1" s="1"/>
  <c r="F25" i="1"/>
  <c r="H25" i="1" s="1"/>
  <c r="F24" i="1"/>
  <c r="H24" i="1" s="1"/>
  <c r="G23" i="1"/>
  <c r="E23" i="1"/>
  <c r="D23" i="1"/>
  <c r="C23" i="1"/>
  <c r="F23" i="1" s="1"/>
  <c r="H23" i="1" s="1"/>
  <c r="G22" i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G9" i="1"/>
  <c r="G43" i="1" s="1"/>
  <c r="E9" i="1"/>
  <c r="D9" i="1"/>
  <c r="C9" i="1"/>
  <c r="F9" i="1" s="1"/>
  <c r="H9" i="1" s="1"/>
  <c r="D43" i="1" l="1"/>
  <c r="E43" i="1"/>
  <c r="D71" i="1"/>
  <c r="E70" i="1"/>
  <c r="E71" i="1" s="1"/>
  <c r="C22" i="1"/>
  <c r="F22" i="1" s="1"/>
  <c r="H22" i="1" s="1"/>
  <c r="C43" i="1"/>
  <c r="C59" i="1"/>
  <c r="F59" i="1" l="1"/>
  <c r="H59" i="1" s="1"/>
  <c r="C71" i="1"/>
  <c r="F71" i="1" s="1"/>
  <c r="H71" i="1" s="1"/>
  <c r="F43" i="1"/>
  <c r="H43" i="1" s="1"/>
  <c r="F70" i="1"/>
  <c r="H70" i="1" s="1"/>
</calcChain>
</file>

<file path=xl/sharedStrings.xml><?xml version="1.0" encoding="utf-8"?>
<sst xmlns="http://schemas.openxmlformats.org/spreadsheetml/2006/main" count="75" uniqueCount="74">
  <si>
    <t>第三号第二様式（第二十七条第四項関係）</t>
    <rPh sb="0" eb="1">
      <t>ダイ</t>
    </rPh>
    <rPh sb="1" eb="2">
      <t>サン</t>
    </rPh>
    <rPh sb="2" eb="3">
      <t>ゴウ</t>
    </rPh>
    <rPh sb="3" eb="5">
      <t>ダイニ</t>
    </rPh>
    <rPh sb="5" eb="7">
      <t>ヨウシキ</t>
    </rPh>
    <phoneticPr fontId="4"/>
  </si>
  <si>
    <t>貸借対照表内訳表</t>
    <phoneticPr fontId="4"/>
  </si>
  <si>
    <t>令和2年3月31日現在</t>
    <phoneticPr fontId="5"/>
  </si>
  <si>
    <t>（単位：円）</t>
    <phoneticPr fontId="4"/>
  </si>
  <si>
    <t>勘定科目</t>
    <rPh sb="0" eb="2">
      <t>カンジョウ</t>
    </rPh>
    <rPh sb="2" eb="4">
      <t>カモク</t>
    </rPh>
    <phoneticPr fontId="5"/>
  </si>
  <si>
    <t>社会福祉事業</t>
    <phoneticPr fontId="5"/>
  </si>
  <si>
    <t>公益事業</t>
    <rPh sb="0" eb="2">
      <t>コウエキ</t>
    </rPh>
    <rPh sb="2" eb="4">
      <t>ジギョウ</t>
    </rPh>
    <phoneticPr fontId="5"/>
  </si>
  <si>
    <t>収益事業</t>
    <rPh sb="0" eb="2">
      <t>シュウエキ</t>
    </rPh>
    <rPh sb="2" eb="4">
      <t>ジギョウ</t>
    </rPh>
    <phoneticPr fontId="5"/>
  </si>
  <si>
    <t>合計</t>
    <rPh sb="0" eb="2">
      <t>ゴウケイ</t>
    </rPh>
    <phoneticPr fontId="5"/>
  </si>
  <si>
    <t>内部取引消去</t>
    <rPh sb="0" eb="2">
      <t>ナイブ</t>
    </rPh>
    <rPh sb="2" eb="4">
      <t>トリヒキ</t>
    </rPh>
    <rPh sb="4" eb="6">
      <t>ショウキョ</t>
    </rPh>
    <phoneticPr fontId="5"/>
  </si>
  <si>
    <t>法人合計</t>
    <rPh sb="0" eb="2">
      <t>ホウジン</t>
    </rPh>
    <rPh sb="2" eb="4">
      <t>ゴウケイ</t>
    </rPh>
    <phoneticPr fontId="5"/>
  </si>
  <si>
    <t>資産の部</t>
  </si>
  <si>
    <t>流動資産</t>
  </si>
  <si>
    <t>　現金預金</t>
  </si>
  <si>
    <t>　事業未収金</t>
  </si>
  <si>
    <t>　未収金</t>
  </si>
  <si>
    <t>　未収補助金</t>
  </si>
  <si>
    <t>　未収収益</t>
  </si>
  <si>
    <t>　立替金</t>
  </si>
  <si>
    <t>　前払金</t>
  </si>
  <si>
    <t>　１年以内回収予定事業区分間長期貸付金</t>
  </si>
  <si>
    <t>　事業区分間貸付金</t>
  </si>
  <si>
    <t>　仮払金</t>
  </si>
  <si>
    <t>　その他の流動資産</t>
  </si>
  <si>
    <t>　徴収不能引当金</t>
  </si>
  <si>
    <t>固定資産</t>
  </si>
  <si>
    <t>基本財産</t>
  </si>
  <si>
    <t>　土地</t>
  </si>
  <si>
    <t>　定期預金</t>
  </si>
  <si>
    <t>その他の固定資産</t>
  </si>
  <si>
    <t>　建物</t>
  </si>
  <si>
    <t>　構築物</t>
  </si>
  <si>
    <t>　車輌運搬具</t>
  </si>
  <si>
    <t>　器具及び備品</t>
  </si>
  <si>
    <t>　有形リース資産</t>
  </si>
  <si>
    <t>　ソフトウェア</t>
  </si>
  <si>
    <t>　無形リース資産</t>
  </si>
  <si>
    <t>　民生融金貸付金</t>
  </si>
  <si>
    <t>　事業区分間長期貸付金</t>
  </si>
  <si>
    <t>　サービス区分間長期貸付金</t>
  </si>
  <si>
    <t>　退職手当積立基金預け金</t>
  </si>
  <si>
    <t>　社会福祉事業基金積立資産</t>
  </si>
  <si>
    <t>　財政調整基金積立資産</t>
  </si>
  <si>
    <t>　介護保険事業積立資産</t>
  </si>
  <si>
    <t>　その他の固定資産</t>
  </si>
  <si>
    <t>資産の部合計</t>
  </si>
  <si>
    <t>負債の部</t>
  </si>
  <si>
    <t>流動負債</t>
  </si>
  <si>
    <t>　事業未払金</t>
  </si>
  <si>
    <t>　その他の未払金</t>
  </si>
  <si>
    <t>　１年以内返済予定リース債務</t>
  </si>
  <si>
    <t>　１年以内返済予定事業区分間長期借入金</t>
  </si>
  <si>
    <t>　預り金</t>
  </si>
  <si>
    <t>　職員預り金</t>
  </si>
  <si>
    <t>　事業区分間借入金</t>
  </si>
  <si>
    <t>　仮受金</t>
  </si>
  <si>
    <t>固定負債</t>
  </si>
  <si>
    <t>　リース債務</t>
  </si>
  <si>
    <t>　事業区分間長期借入金</t>
  </si>
  <si>
    <t>　サービス区分間長期借入金</t>
  </si>
  <si>
    <t>　退職給付引当金</t>
  </si>
  <si>
    <t>負債の部合計</t>
  </si>
  <si>
    <t>純資産の部</t>
  </si>
  <si>
    <t>基本金</t>
  </si>
  <si>
    <t>基金</t>
  </si>
  <si>
    <t>　福祉事業基金</t>
  </si>
  <si>
    <t>　財政調整基金</t>
  </si>
  <si>
    <t>国庫補助金等特別積立金</t>
  </si>
  <si>
    <t>その他の積立金</t>
  </si>
  <si>
    <t>　介護保険事業積立金</t>
  </si>
  <si>
    <t>次期繰越活動増減差額</t>
  </si>
  <si>
    <t>（うち当期活動増減差額）</t>
  </si>
  <si>
    <t>純資産の部合計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</si>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</sst>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2">
    <font>
      <sz val="11"/>
      <color theme="1"/>
      <name val="Yu Gothic"/>
      <family val="2"/>
      <scheme val="minor"/>
    </font>
    <font>
      <sz val="10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>
      <alignment horizontal="left" vertical="top"/>
    </xf>
  </cellStyleXfs>
  <cellXfs count="24">
    <xf numFmtId="0" fontId="0" fillId="0" borderId="0" xfId="0"/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Fill="1" applyAlignment="1" applyProtection="1">
      <alignment horizontal="center" vertical="center" shrinkToFit="1"/>
    </xf>
    <xf numFmtId="0" fontId="8" fillId="0" borderId="1" xfId="1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vertical="center"/>
    </xf>
    <xf numFmtId="0" fontId="8" fillId="0" borderId="1" xfId="2" applyNumberFormat="1" applyFont="1" applyFill="1" applyBorder="1" applyAlignment="1">
      <alignment vertical="center" shrinkToFit="1"/>
    </xf>
    <xf numFmtId="176" fontId="10" fillId="0" borderId="1" xfId="2" applyNumberFormat="1" applyFont="1" applyFill="1" applyBorder="1" applyAlignment="1" applyProtection="1">
      <alignment vertical="center" shrinkToFit="1"/>
      <protection locked="0"/>
    </xf>
    <xf numFmtId="0" fontId="8" fillId="0" borderId="1" xfId="2" applyNumberFormat="1" applyFont="1" applyFill="1" applyBorder="1" applyAlignment="1">
      <alignment horizontal="left" vertical="top" shrinkToFit="1"/>
    </xf>
    <xf numFmtId="176" fontId="10" fillId="0" borderId="1" xfId="2" applyNumberFormat="1" applyFont="1" applyFill="1" applyBorder="1" applyAlignment="1" applyProtection="1">
      <alignment vertical="top" shrinkToFit="1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0" fontId="8" fillId="0" borderId="2" xfId="2" applyNumberFormat="1" applyFont="1" applyFill="1" applyBorder="1" applyAlignment="1">
      <alignment horizontal="left" vertical="top" shrinkToFit="1"/>
    </xf>
    <xf numFmtId="176" fontId="10" fillId="0" borderId="2" xfId="2" applyNumberFormat="1" applyFont="1" applyFill="1" applyBorder="1" applyAlignment="1" applyProtection="1">
      <alignment vertical="top" shrinkToFit="1"/>
      <protection locked="0"/>
    </xf>
    <xf numFmtId="0" fontId="8" fillId="0" borderId="3" xfId="2" applyNumberFormat="1" applyFont="1" applyFill="1" applyBorder="1" applyAlignment="1">
      <alignment horizontal="left" vertical="top" shrinkToFit="1"/>
    </xf>
    <xf numFmtId="176" fontId="10" fillId="0" borderId="3" xfId="2" applyNumberFormat="1" applyFont="1" applyFill="1" applyBorder="1" applyAlignment="1" applyProtection="1">
      <alignment vertical="top" shrinkToFit="1"/>
      <protection locked="0"/>
    </xf>
    <xf numFmtId="176" fontId="11" fillId="0" borderId="3" xfId="0" applyNumberFormat="1" applyFont="1" applyFill="1" applyBorder="1" applyAlignment="1" applyProtection="1">
      <alignment vertical="center"/>
      <protection locked="0"/>
    </xf>
    <xf numFmtId="176" fontId="11" fillId="0" borderId="4" xfId="0" applyNumberFormat="1" applyFont="1" applyFill="1" applyBorder="1" applyAlignment="1" applyProtection="1">
      <alignment vertical="center"/>
      <protection locked="0"/>
    </xf>
    <xf numFmtId="176" fontId="11" fillId="0" borderId="2" xfId="0" applyNumberFormat="1" applyFont="1" applyFill="1" applyBorder="1" applyAlignment="1" applyProtection="1">
      <alignment vertical="center"/>
      <protection locked="0"/>
    </xf>
    <xf numFmtId="0" fontId="8" fillId="0" borderId="4" xfId="2" applyNumberFormat="1" applyFont="1" applyFill="1" applyBorder="1" applyAlignment="1">
      <alignment horizontal="left" vertical="top" shrinkToFit="1"/>
    </xf>
    <xf numFmtId="176" fontId="10" fillId="0" borderId="4" xfId="2" applyNumberFormat="1" applyFont="1" applyFill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 xr:uid="{9DD60B4A-6E0E-4986-B005-62613E2121C9}"/>
    <cellStyle name="標準 3" xfId="1" xr:uid="{5B9AAEB8-5C21-4251-9F72-D4FCB59ADF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abSelected="1" workbookViewId="0">
      <selection activeCell="C26" sqref="C26"/>
    </sheetView>
  </sheetViews>
  <sheetFormatPr defaultRowHeight="18.75"/>
  <cols>
    <col min="1" max="1" width="1.5" style="9" customWidth="1"/>
    <col min="2" max="2" width="39.125" style="9" customWidth="1"/>
    <col min="3" max="8" width="20.75" style="9" customWidth="1"/>
  </cols>
  <sheetData>
    <row r="1" spans="1:8" ht="21">
      <c r="A1" s="1"/>
      <c r="B1" s="2"/>
      <c r="C1" s="2"/>
      <c r="D1" s="2"/>
      <c r="E1" s="2"/>
      <c r="F1" s="2"/>
      <c r="G1" s="2"/>
      <c r="H1" s="2"/>
    </row>
    <row r="2" spans="1:8" ht="21">
      <c r="A2" s="2"/>
      <c r="B2" s="2"/>
      <c r="C2" s="2"/>
      <c r="D2" s="2"/>
      <c r="E2" s="2"/>
      <c r="F2" s="2"/>
      <c r="G2" s="2"/>
      <c r="H2" s="3" t="s">
        <v>0</v>
      </c>
    </row>
    <row r="3" spans="1:8" ht="21">
      <c r="A3" s="1"/>
      <c r="B3" s="4" t="s">
        <v>1</v>
      </c>
      <c r="C3" s="4"/>
      <c r="D3" s="4"/>
      <c r="E3" s="4"/>
      <c r="F3" s="4"/>
      <c r="G3" s="4"/>
      <c r="H3" s="4"/>
    </row>
    <row r="4" spans="1:8">
      <c r="A4" s="1"/>
      <c r="B4" s="5"/>
      <c r="C4" s="5"/>
      <c r="D4" s="1"/>
      <c r="E4" s="5"/>
      <c r="F4" s="1"/>
      <c r="G4" s="5"/>
      <c r="H4" s="1"/>
    </row>
    <row r="5" spans="1:8" ht="21">
      <c r="A5" s="1"/>
      <c r="B5" s="6" t="s">
        <v>2</v>
      </c>
      <c r="C5" s="6"/>
      <c r="D5" s="6"/>
      <c r="E5" s="6"/>
      <c r="F5" s="6"/>
      <c r="G5" s="6"/>
      <c r="H5" s="6"/>
    </row>
    <row r="6" spans="1:8">
      <c r="A6" s="1"/>
      <c r="B6" s="7"/>
      <c r="C6" s="1"/>
      <c r="D6" s="1"/>
      <c r="E6" s="1"/>
      <c r="F6" s="1"/>
      <c r="G6" s="1"/>
      <c r="H6" s="7" t="s">
        <v>3</v>
      </c>
    </row>
    <row r="7" spans="1:8">
      <c r="A7" s="1"/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1:8">
      <c r="B8" s="10" t="s">
        <v>11</v>
      </c>
      <c r="C8" s="11"/>
      <c r="D8" s="11"/>
      <c r="E8" s="11"/>
      <c r="F8" s="11"/>
      <c r="G8" s="11"/>
      <c r="H8" s="11"/>
    </row>
    <row r="9" spans="1:8">
      <c r="B9" s="12" t="s">
        <v>12</v>
      </c>
      <c r="C9" s="13">
        <f>+C10+C11+C12+C13+C14+C15+C16+C17+C18+C19+C20-ABS(C21)</f>
        <v>183574031</v>
      </c>
      <c r="D9" s="13">
        <f>+D10+D11+D12+D13+D14+D15+D16+D17+D18+D19+D20-ABS(D21)</f>
        <v>46263691</v>
      </c>
      <c r="E9" s="13">
        <f>+E10+E11+E12+E13+E14+E15+E16+E17+E18+E19+E20-ABS(E21)</f>
        <v>0</v>
      </c>
      <c r="F9" s="13">
        <f t="shared" ref="F9:F71" si="0">+C9+D9+E9</f>
        <v>229837722</v>
      </c>
      <c r="G9" s="14">
        <f>+G10+G11+G12+G13+G14+G15+G16+G17+G18+G19+G20-ABS(G21)</f>
        <v>0</v>
      </c>
      <c r="H9" s="13">
        <f t="shared" ref="H9:H71" si="1">+F9-ABS(G9)</f>
        <v>229837722</v>
      </c>
    </row>
    <row r="10" spans="1:8">
      <c r="B10" s="15" t="s">
        <v>13</v>
      </c>
      <c r="C10" s="16">
        <v>61549253</v>
      </c>
      <c r="D10" s="16">
        <v>20734429</v>
      </c>
      <c r="E10" s="16">
        <v>0</v>
      </c>
      <c r="F10" s="16">
        <f t="shared" si="0"/>
        <v>82283682</v>
      </c>
      <c r="G10" s="16"/>
      <c r="H10" s="16">
        <f t="shared" si="1"/>
        <v>82283682</v>
      </c>
    </row>
    <row r="11" spans="1:8">
      <c r="B11" s="17" t="s">
        <v>14</v>
      </c>
      <c r="C11" s="18">
        <v>40028785</v>
      </c>
      <c r="D11" s="18">
        <v>25221790</v>
      </c>
      <c r="E11" s="18">
        <v>0</v>
      </c>
      <c r="F11" s="18">
        <f t="shared" si="0"/>
        <v>65250575</v>
      </c>
      <c r="G11" s="19">
        <v>0</v>
      </c>
      <c r="H11" s="18">
        <f t="shared" si="1"/>
        <v>65250575</v>
      </c>
    </row>
    <row r="12" spans="1:8">
      <c r="B12" s="17" t="s">
        <v>15</v>
      </c>
      <c r="C12" s="18">
        <v>36211340</v>
      </c>
      <c r="D12" s="18">
        <v>0</v>
      </c>
      <c r="E12" s="18">
        <v>0</v>
      </c>
      <c r="F12" s="18">
        <f t="shared" si="0"/>
        <v>36211340</v>
      </c>
      <c r="G12" s="19">
        <v>0</v>
      </c>
      <c r="H12" s="18">
        <f t="shared" si="1"/>
        <v>36211340</v>
      </c>
    </row>
    <row r="13" spans="1:8">
      <c r="B13" s="17" t="s">
        <v>16</v>
      </c>
      <c r="C13" s="18">
        <v>45546000</v>
      </c>
      <c r="D13" s="18">
        <v>294472</v>
      </c>
      <c r="E13" s="18">
        <v>0</v>
      </c>
      <c r="F13" s="18">
        <f t="shared" si="0"/>
        <v>45840472</v>
      </c>
      <c r="G13" s="19">
        <v>0</v>
      </c>
      <c r="H13" s="18">
        <f t="shared" si="1"/>
        <v>45840472</v>
      </c>
    </row>
    <row r="14" spans="1:8">
      <c r="B14" s="17" t="s">
        <v>17</v>
      </c>
      <c r="C14" s="18">
        <v>0</v>
      </c>
      <c r="D14" s="18">
        <v>0</v>
      </c>
      <c r="E14" s="18">
        <v>0</v>
      </c>
      <c r="F14" s="18">
        <f t="shared" si="0"/>
        <v>0</v>
      </c>
      <c r="G14" s="19">
        <v>0</v>
      </c>
      <c r="H14" s="18">
        <f t="shared" si="1"/>
        <v>0</v>
      </c>
    </row>
    <row r="15" spans="1:8">
      <c r="B15" s="17" t="s">
        <v>18</v>
      </c>
      <c r="C15" s="18">
        <v>1100</v>
      </c>
      <c r="D15" s="18">
        <v>0</v>
      </c>
      <c r="E15" s="18">
        <v>0</v>
      </c>
      <c r="F15" s="18">
        <f t="shared" si="0"/>
        <v>1100</v>
      </c>
      <c r="G15" s="19">
        <v>0</v>
      </c>
      <c r="H15" s="18">
        <f t="shared" si="1"/>
        <v>1100</v>
      </c>
    </row>
    <row r="16" spans="1:8">
      <c r="B16" s="17" t="s">
        <v>19</v>
      </c>
      <c r="C16" s="18">
        <v>0</v>
      </c>
      <c r="D16" s="18">
        <v>13000</v>
      </c>
      <c r="E16" s="18">
        <v>0</v>
      </c>
      <c r="F16" s="18">
        <f t="shared" si="0"/>
        <v>13000</v>
      </c>
      <c r="G16" s="19">
        <v>0</v>
      </c>
      <c r="H16" s="18">
        <f t="shared" si="1"/>
        <v>13000</v>
      </c>
    </row>
    <row r="17" spans="2:8">
      <c r="B17" s="17" t="s">
        <v>20</v>
      </c>
      <c r="C17" s="18">
        <v>0</v>
      </c>
      <c r="D17" s="18">
        <v>0</v>
      </c>
      <c r="E17" s="18">
        <v>0</v>
      </c>
      <c r="F17" s="18">
        <f t="shared" si="0"/>
        <v>0</v>
      </c>
      <c r="G17" s="19">
        <v>0</v>
      </c>
      <c r="H17" s="18">
        <f t="shared" si="1"/>
        <v>0</v>
      </c>
    </row>
    <row r="18" spans="2:8">
      <c r="B18" s="17" t="s">
        <v>21</v>
      </c>
      <c r="C18" s="18">
        <v>0</v>
      </c>
      <c r="D18" s="18">
        <v>0</v>
      </c>
      <c r="E18" s="18">
        <v>0</v>
      </c>
      <c r="F18" s="18">
        <f t="shared" si="0"/>
        <v>0</v>
      </c>
      <c r="G18" s="19">
        <v>0</v>
      </c>
      <c r="H18" s="18">
        <f t="shared" si="1"/>
        <v>0</v>
      </c>
    </row>
    <row r="19" spans="2:8">
      <c r="B19" s="17" t="s">
        <v>22</v>
      </c>
      <c r="C19" s="18">
        <v>0</v>
      </c>
      <c r="D19" s="18">
        <v>0</v>
      </c>
      <c r="E19" s="18">
        <v>0</v>
      </c>
      <c r="F19" s="18">
        <f t="shared" si="0"/>
        <v>0</v>
      </c>
      <c r="G19" s="19">
        <v>0</v>
      </c>
      <c r="H19" s="18">
        <f t="shared" si="1"/>
        <v>0</v>
      </c>
    </row>
    <row r="20" spans="2:8">
      <c r="B20" s="17" t="s">
        <v>23</v>
      </c>
      <c r="C20" s="18">
        <v>237553</v>
      </c>
      <c r="D20" s="18">
        <v>0</v>
      </c>
      <c r="E20" s="18">
        <v>0</v>
      </c>
      <c r="F20" s="18">
        <f t="shared" si="0"/>
        <v>237553</v>
      </c>
      <c r="G20" s="19">
        <v>0</v>
      </c>
      <c r="H20" s="18">
        <f t="shared" si="1"/>
        <v>237553</v>
      </c>
    </row>
    <row r="21" spans="2:8">
      <c r="B21" s="17" t="s">
        <v>24</v>
      </c>
      <c r="C21" s="18">
        <v>0</v>
      </c>
      <c r="D21" s="18">
        <v>0</v>
      </c>
      <c r="E21" s="18">
        <v>0</v>
      </c>
      <c r="F21" s="18">
        <f t="shared" si="0"/>
        <v>0</v>
      </c>
      <c r="G21" s="20">
        <v>0</v>
      </c>
      <c r="H21" s="18">
        <f t="shared" si="1"/>
        <v>0</v>
      </c>
    </row>
    <row r="22" spans="2:8">
      <c r="B22" s="12" t="s">
        <v>25</v>
      </c>
      <c r="C22" s="13">
        <f>+C23 +C26</f>
        <v>1188102645</v>
      </c>
      <c r="D22" s="13">
        <f>+D23 +D26</f>
        <v>77752823</v>
      </c>
      <c r="E22" s="13">
        <f>+E23 +E26</f>
        <v>0</v>
      </c>
      <c r="F22" s="13">
        <f t="shared" si="0"/>
        <v>1265855468</v>
      </c>
      <c r="G22" s="14">
        <f>+G23 +G26</f>
        <v>0</v>
      </c>
      <c r="H22" s="13">
        <f t="shared" si="1"/>
        <v>1265855468</v>
      </c>
    </row>
    <row r="23" spans="2:8">
      <c r="B23" s="12" t="s">
        <v>26</v>
      </c>
      <c r="C23" s="13">
        <f>+C24+C25</f>
        <v>79616000</v>
      </c>
      <c r="D23" s="13">
        <f>+D24+D25</f>
        <v>0</v>
      </c>
      <c r="E23" s="13">
        <f>+E24+E25</f>
        <v>0</v>
      </c>
      <c r="F23" s="13">
        <f t="shared" si="0"/>
        <v>79616000</v>
      </c>
      <c r="G23" s="14">
        <f>+G24+G25</f>
        <v>0</v>
      </c>
      <c r="H23" s="13">
        <f t="shared" si="1"/>
        <v>79616000</v>
      </c>
    </row>
    <row r="24" spans="2:8">
      <c r="B24" s="15" t="s">
        <v>27</v>
      </c>
      <c r="C24" s="16">
        <v>68616000</v>
      </c>
      <c r="D24" s="16">
        <v>0</v>
      </c>
      <c r="E24" s="16">
        <v>0</v>
      </c>
      <c r="F24" s="16">
        <f t="shared" si="0"/>
        <v>68616000</v>
      </c>
      <c r="G24" s="21">
        <v>0</v>
      </c>
      <c r="H24" s="16">
        <f t="shared" si="1"/>
        <v>68616000</v>
      </c>
    </row>
    <row r="25" spans="2:8">
      <c r="B25" s="17" t="s">
        <v>28</v>
      </c>
      <c r="C25" s="18">
        <v>11000000</v>
      </c>
      <c r="D25" s="18">
        <v>0</v>
      </c>
      <c r="E25" s="18">
        <v>0</v>
      </c>
      <c r="F25" s="18">
        <f t="shared" si="0"/>
        <v>11000000</v>
      </c>
      <c r="G25" s="20">
        <v>0</v>
      </c>
      <c r="H25" s="18">
        <f t="shared" si="1"/>
        <v>11000000</v>
      </c>
    </row>
    <row r="26" spans="2:8">
      <c r="B26" s="12" t="s">
        <v>29</v>
      </c>
      <c r="C26" s="13">
        <f>+C27+C28+C29+C30+C31+C32+C33+C34+C35+C36+C37+C38+C39+C40+C41+C42</f>
        <v>1108486645</v>
      </c>
      <c r="D26" s="13">
        <f>+D27+D28+D29+D30+D31+D32+D33+D34+D35+D36+D37+D38+D39+D40+D41+D42</f>
        <v>77752823</v>
      </c>
      <c r="E26" s="13">
        <f>+E27+E28+E29+E30+E31+E32+E33+E34+E35+E36+E37+E38+E39+E40+E41+E42</f>
        <v>0</v>
      </c>
      <c r="F26" s="13">
        <f t="shared" si="0"/>
        <v>1186239468</v>
      </c>
      <c r="G26" s="14">
        <f>+G27+G28+G29+G30+G31+G32+G33+G34+G35+G36+G37+G38+G39+G40+G41+G42</f>
        <v>0</v>
      </c>
      <c r="H26" s="13">
        <f t="shared" si="1"/>
        <v>1186239468</v>
      </c>
    </row>
    <row r="27" spans="2:8">
      <c r="B27" s="15" t="s">
        <v>27</v>
      </c>
      <c r="C27" s="16">
        <v>1139700</v>
      </c>
      <c r="D27" s="16">
        <v>0</v>
      </c>
      <c r="E27" s="16">
        <v>0</v>
      </c>
      <c r="F27" s="16">
        <f t="shared" si="0"/>
        <v>1139700</v>
      </c>
      <c r="G27" s="21">
        <v>0</v>
      </c>
      <c r="H27" s="16">
        <f t="shared" si="1"/>
        <v>1139700</v>
      </c>
    </row>
    <row r="28" spans="2:8">
      <c r="B28" s="17" t="s">
        <v>30</v>
      </c>
      <c r="C28" s="18">
        <v>0</v>
      </c>
      <c r="D28" s="18">
        <v>76960919</v>
      </c>
      <c r="E28" s="18">
        <v>0</v>
      </c>
      <c r="F28" s="18">
        <f t="shared" si="0"/>
        <v>76960919</v>
      </c>
      <c r="G28" s="19">
        <v>0</v>
      </c>
      <c r="H28" s="18">
        <f t="shared" si="1"/>
        <v>76960919</v>
      </c>
    </row>
    <row r="29" spans="2:8">
      <c r="B29" s="17" t="s">
        <v>31</v>
      </c>
      <c r="C29" s="18">
        <v>142475</v>
      </c>
      <c r="D29" s="18">
        <v>204382</v>
      </c>
      <c r="E29" s="18">
        <v>0</v>
      </c>
      <c r="F29" s="18">
        <f t="shared" si="0"/>
        <v>346857</v>
      </c>
      <c r="G29" s="19">
        <v>0</v>
      </c>
      <c r="H29" s="18">
        <f t="shared" si="1"/>
        <v>346857</v>
      </c>
    </row>
    <row r="30" spans="2:8">
      <c r="B30" s="17" t="s">
        <v>32</v>
      </c>
      <c r="C30" s="18">
        <v>1421195</v>
      </c>
      <c r="D30" s="18">
        <v>1</v>
      </c>
      <c r="E30" s="18">
        <v>0</v>
      </c>
      <c r="F30" s="18">
        <f t="shared" si="0"/>
        <v>1421196</v>
      </c>
      <c r="G30" s="19">
        <v>0</v>
      </c>
      <c r="H30" s="18">
        <f t="shared" si="1"/>
        <v>1421196</v>
      </c>
    </row>
    <row r="31" spans="2:8">
      <c r="B31" s="17" t="s">
        <v>33</v>
      </c>
      <c r="C31" s="18">
        <v>445433</v>
      </c>
      <c r="D31" s="18">
        <v>1</v>
      </c>
      <c r="E31" s="18">
        <v>0</v>
      </c>
      <c r="F31" s="18">
        <f t="shared" si="0"/>
        <v>445434</v>
      </c>
      <c r="G31" s="19">
        <v>0</v>
      </c>
      <c r="H31" s="18">
        <f t="shared" si="1"/>
        <v>445434</v>
      </c>
    </row>
    <row r="32" spans="2:8">
      <c r="B32" s="17" t="s">
        <v>34</v>
      </c>
      <c r="C32" s="18">
        <v>0</v>
      </c>
      <c r="D32" s="18">
        <v>0</v>
      </c>
      <c r="E32" s="18">
        <v>0</v>
      </c>
      <c r="F32" s="18">
        <f t="shared" si="0"/>
        <v>0</v>
      </c>
      <c r="G32" s="19">
        <v>0</v>
      </c>
      <c r="H32" s="18">
        <f t="shared" si="1"/>
        <v>0</v>
      </c>
    </row>
    <row r="33" spans="2:8">
      <c r="B33" s="17" t="s">
        <v>35</v>
      </c>
      <c r="C33" s="18">
        <v>0</v>
      </c>
      <c r="D33" s="18">
        <v>587520</v>
      </c>
      <c r="E33" s="18">
        <v>0</v>
      </c>
      <c r="F33" s="18">
        <f t="shared" si="0"/>
        <v>587520</v>
      </c>
      <c r="G33" s="19">
        <v>0</v>
      </c>
      <c r="H33" s="18">
        <f t="shared" si="1"/>
        <v>587520</v>
      </c>
    </row>
    <row r="34" spans="2:8">
      <c r="B34" s="17" t="s">
        <v>36</v>
      </c>
      <c r="C34" s="18">
        <v>0</v>
      </c>
      <c r="D34" s="18">
        <v>0</v>
      </c>
      <c r="E34" s="18">
        <v>0</v>
      </c>
      <c r="F34" s="18">
        <f t="shared" si="0"/>
        <v>0</v>
      </c>
      <c r="G34" s="19">
        <v>0</v>
      </c>
      <c r="H34" s="18">
        <f t="shared" si="1"/>
        <v>0</v>
      </c>
    </row>
    <row r="35" spans="2:8">
      <c r="B35" s="17" t="s">
        <v>37</v>
      </c>
      <c r="C35" s="18">
        <v>12680802</v>
      </c>
      <c r="D35" s="18">
        <v>0</v>
      </c>
      <c r="E35" s="18">
        <v>0</v>
      </c>
      <c r="F35" s="18">
        <f t="shared" si="0"/>
        <v>12680802</v>
      </c>
      <c r="G35" s="19">
        <v>0</v>
      </c>
      <c r="H35" s="18">
        <f t="shared" si="1"/>
        <v>12680802</v>
      </c>
    </row>
    <row r="36" spans="2:8">
      <c r="B36" s="17" t="s">
        <v>38</v>
      </c>
      <c r="C36" s="18">
        <v>0</v>
      </c>
      <c r="D36" s="18">
        <v>0</v>
      </c>
      <c r="E36" s="18">
        <v>0</v>
      </c>
      <c r="F36" s="18">
        <f t="shared" si="0"/>
        <v>0</v>
      </c>
      <c r="G36" s="19">
        <v>0</v>
      </c>
      <c r="H36" s="18">
        <f t="shared" si="1"/>
        <v>0</v>
      </c>
    </row>
    <row r="37" spans="2:8">
      <c r="B37" s="17" t="s">
        <v>39</v>
      </c>
      <c r="C37" s="18">
        <v>0</v>
      </c>
      <c r="D37" s="18">
        <v>0</v>
      </c>
      <c r="E37" s="18">
        <v>0</v>
      </c>
      <c r="F37" s="18">
        <f t="shared" si="0"/>
        <v>0</v>
      </c>
      <c r="G37" s="18"/>
      <c r="H37" s="18">
        <f t="shared" si="1"/>
        <v>0</v>
      </c>
    </row>
    <row r="38" spans="2:8">
      <c r="B38" s="17" t="s">
        <v>40</v>
      </c>
      <c r="C38" s="18">
        <v>400336380</v>
      </c>
      <c r="D38" s="18">
        <v>0</v>
      </c>
      <c r="E38" s="18">
        <v>0</v>
      </c>
      <c r="F38" s="18">
        <f t="shared" si="0"/>
        <v>400336380</v>
      </c>
      <c r="G38" s="19">
        <v>0</v>
      </c>
      <c r="H38" s="18">
        <f t="shared" si="1"/>
        <v>400336380</v>
      </c>
    </row>
    <row r="39" spans="2:8">
      <c r="B39" s="17" t="s">
        <v>41</v>
      </c>
      <c r="C39" s="18">
        <v>513614679</v>
      </c>
      <c r="D39" s="18">
        <v>0</v>
      </c>
      <c r="E39" s="18">
        <v>0</v>
      </c>
      <c r="F39" s="18">
        <f t="shared" si="0"/>
        <v>513614679</v>
      </c>
      <c r="G39" s="19">
        <v>0</v>
      </c>
      <c r="H39" s="18">
        <f t="shared" si="1"/>
        <v>513614679</v>
      </c>
    </row>
    <row r="40" spans="2:8">
      <c r="B40" s="17" t="s">
        <v>42</v>
      </c>
      <c r="C40" s="18">
        <v>0</v>
      </c>
      <c r="D40" s="18">
        <v>0</v>
      </c>
      <c r="E40" s="18">
        <v>0</v>
      </c>
      <c r="F40" s="18">
        <f t="shared" si="0"/>
        <v>0</v>
      </c>
      <c r="G40" s="19">
        <v>0</v>
      </c>
      <c r="H40" s="18">
        <f t="shared" si="1"/>
        <v>0</v>
      </c>
    </row>
    <row r="41" spans="2:8">
      <c r="B41" s="17" t="s">
        <v>43</v>
      </c>
      <c r="C41" s="18">
        <v>178255851</v>
      </c>
      <c r="D41" s="18">
        <v>0</v>
      </c>
      <c r="E41" s="18">
        <v>0</v>
      </c>
      <c r="F41" s="18">
        <f t="shared" si="0"/>
        <v>178255851</v>
      </c>
      <c r="G41" s="19">
        <v>0</v>
      </c>
      <c r="H41" s="18">
        <f t="shared" si="1"/>
        <v>178255851</v>
      </c>
    </row>
    <row r="42" spans="2:8">
      <c r="B42" s="17" t="s">
        <v>44</v>
      </c>
      <c r="C42" s="18">
        <v>450130</v>
      </c>
      <c r="D42" s="18">
        <v>0</v>
      </c>
      <c r="E42" s="18">
        <v>0</v>
      </c>
      <c r="F42" s="18">
        <f t="shared" si="0"/>
        <v>450130</v>
      </c>
      <c r="G42" s="20">
        <v>0</v>
      </c>
      <c r="H42" s="18">
        <f t="shared" si="1"/>
        <v>450130</v>
      </c>
    </row>
    <row r="43" spans="2:8">
      <c r="B43" s="12" t="s">
        <v>45</v>
      </c>
      <c r="C43" s="13">
        <f>+C9 +C22</f>
        <v>1371676676</v>
      </c>
      <c r="D43" s="13">
        <f>+D9 +D22</f>
        <v>124016514</v>
      </c>
      <c r="E43" s="13">
        <f>+E9 +E22</f>
        <v>0</v>
      </c>
      <c r="F43" s="13">
        <f t="shared" si="0"/>
        <v>1495693190</v>
      </c>
      <c r="G43" s="14">
        <f>+G9 +G22</f>
        <v>0</v>
      </c>
      <c r="H43" s="13">
        <f t="shared" si="1"/>
        <v>1495693190</v>
      </c>
    </row>
    <row r="44" spans="2:8">
      <c r="B44" s="10" t="s">
        <v>46</v>
      </c>
      <c r="C44" s="11"/>
      <c r="D44" s="11"/>
      <c r="E44" s="11"/>
      <c r="F44" s="11"/>
      <c r="G44" s="11"/>
      <c r="H44" s="11"/>
    </row>
    <row r="45" spans="2:8">
      <c r="B45" s="12" t="s">
        <v>47</v>
      </c>
      <c r="C45" s="13">
        <f>+C46+C47+C48+C49+C50+C51+C52+C53</f>
        <v>64361382</v>
      </c>
      <c r="D45" s="13">
        <f>+D46+D47+D48+D49+D50+D51+D52+D53</f>
        <v>41736720</v>
      </c>
      <c r="E45" s="13">
        <f>+E46+E47+E48+E49+E50+E51+E52+E53</f>
        <v>0</v>
      </c>
      <c r="F45" s="13">
        <f t="shared" si="0"/>
        <v>106098102</v>
      </c>
      <c r="G45" s="14">
        <f>+G46+G47+G48+G49+G50+G51+G52+G53</f>
        <v>0</v>
      </c>
      <c r="H45" s="13">
        <f t="shared" si="1"/>
        <v>106098102</v>
      </c>
    </row>
    <row r="46" spans="2:8">
      <c r="B46" s="17" t="s">
        <v>48</v>
      </c>
      <c r="C46" s="18">
        <v>16451644</v>
      </c>
      <c r="D46" s="18">
        <v>19814104</v>
      </c>
      <c r="E46" s="18">
        <v>0</v>
      </c>
      <c r="F46" s="18">
        <f t="shared" si="0"/>
        <v>36265748</v>
      </c>
      <c r="G46" s="21">
        <v>0</v>
      </c>
      <c r="H46" s="18">
        <f t="shared" si="1"/>
        <v>36265748</v>
      </c>
    </row>
    <row r="47" spans="2:8">
      <c r="B47" s="17" t="s">
        <v>49</v>
      </c>
      <c r="C47" s="18">
        <v>36211340</v>
      </c>
      <c r="D47" s="18">
        <v>0</v>
      </c>
      <c r="E47" s="18">
        <v>0</v>
      </c>
      <c r="F47" s="18">
        <f t="shared" si="0"/>
        <v>36211340</v>
      </c>
      <c r="G47" s="19">
        <v>0</v>
      </c>
      <c r="H47" s="18">
        <f t="shared" si="1"/>
        <v>36211340</v>
      </c>
    </row>
    <row r="48" spans="2:8">
      <c r="B48" s="17" t="s">
        <v>50</v>
      </c>
      <c r="C48" s="18">
        <v>0</v>
      </c>
      <c r="D48" s="18">
        <v>0</v>
      </c>
      <c r="E48" s="18">
        <v>0</v>
      </c>
      <c r="F48" s="18">
        <f t="shared" si="0"/>
        <v>0</v>
      </c>
      <c r="G48" s="18"/>
      <c r="H48" s="18">
        <f t="shared" si="1"/>
        <v>0</v>
      </c>
    </row>
    <row r="49" spans="2:8">
      <c r="B49" s="17" t="s">
        <v>51</v>
      </c>
      <c r="C49" s="18">
        <v>0</v>
      </c>
      <c r="D49" s="18">
        <v>0</v>
      </c>
      <c r="E49" s="18">
        <v>0</v>
      </c>
      <c r="F49" s="18">
        <f t="shared" si="0"/>
        <v>0</v>
      </c>
      <c r="G49" s="19">
        <v>0</v>
      </c>
      <c r="H49" s="18">
        <f t="shared" si="1"/>
        <v>0</v>
      </c>
    </row>
    <row r="50" spans="2:8">
      <c r="B50" s="17" t="s">
        <v>52</v>
      </c>
      <c r="C50" s="18">
        <v>24000</v>
      </c>
      <c r="D50" s="18">
        <v>260000</v>
      </c>
      <c r="E50" s="18">
        <v>0</v>
      </c>
      <c r="F50" s="18">
        <f t="shared" si="0"/>
        <v>284000</v>
      </c>
      <c r="G50" s="19">
        <v>0</v>
      </c>
      <c r="H50" s="18">
        <f t="shared" si="1"/>
        <v>284000</v>
      </c>
    </row>
    <row r="51" spans="2:8">
      <c r="B51" s="17" t="s">
        <v>53</v>
      </c>
      <c r="C51" s="18">
        <v>269042</v>
      </c>
      <c r="D51" s="18">
        <v>92321</v>
      </c>
      <c r="E51" s="18">
        <v>0</v>
      </c>
      <c r="F51" s="18">
        <f t="shared" si="0"/>
        <v>361363</v>
      </c>
      <c r="G51" s="19">
        <v>0</v>
      </c>
      <c r="H51" s="18">
        <f t="shared" si="1"/>
        <v>361363</v>
      </c>
    </row>
    <row r="52" spans="2:8">
      <c r="B52" s="17" t="s">
        <v>54</v>
      </c>
      <c r="C52" s="18">
        <v>0</v>
      </c>
      <c r="D52" s="18">
        <v>0</v>
      </c>
      <c r="E52" s="18">
        <v>0</v>
      </c>
      <c r="F52" s="18">
        <f t="shared" si="0"/>
        <v>0</v>
      </c>
      <c r="G52" s="19">
        <v>0</v>
      </c>
      <c r="H52" s="18">
        <f t="shared" si="1"/>
        <v>0</v>
      </c>
    </row>
    <row r="53" spans="2:8">
      <c r="B53" s="17" t="s">
        <v>55</v>
      </c>
      <c r="C53" s="18">
        <v>11405356</v>
      </c>
      <c r="D53" s="18">
        <v>21570295</v>
      </c>
      <c r="E53" s="18">
        <v>0</v>
      </c>
      <c r="F53" s="18">
        <f t="shared" si="0"/>
        <v>32975651</v>
      </c>
      <c r="G53" s="20">
        <v>0</v>
      </c>
      <c r="H53" s="18">
        <f t="shared" si="1"/>
        <v>32975651</v>
      </c>
    </row>
    <row r="54" spans="2:8">
      <c r="B54" s="12" t="s">
        <v>56</v>
      </c>
      <c r="C54" s="13">
        <f>+C55+C56+C57+C58</f>
        <v>527852140</v>
      </c>
      <c r="D54" s="13">
        <f>+D55+D56+D57+D58</f>
        <v>0</v>
      </c>
      <c r="E54" s="13">
        <f>+E55+E56+E57+E58</f>
        <v>0</v>
      </c>
      <c r="F54" s="13">
        <f t="shared" si="0"/>
        <v>527852140</v>
      </c>
      <c r="G54" s="14">
        <f>+G55+G56+G57+G58</f>
        <v>0</v>
      </c>
      <c r="H54" s="13">
        <f t="shared" si="1"/>
        <v>527852140</v>
      </c>
    </row>
    <row r="55" spans="2:8">
      <c r="B55" s="17" t="s">
        <v>57</v>
      </c>
      <c r="C55" s="18">
        <v>0</v>
      </c>
      <c r="D55" s="18">
        <v>0</v>
      </c>
      <c r="E55" s="18">
        <v>0</v>
      </c>
      <c r="F55" s="18">
        <f t="shared" si="0"/>
        <v>0</v>
      </c>
      <c r="G55" s="21">
        <v>0</v>
      </c>
      <c r="H55" s="18">
        <f t="shared" si="1"/>
        <v>0</v>
      </c>
    </row>
    <row r="56" spans="2:8">
      <c r="B56" s="17" t="s">
        <v>58</v>
      </c>
      <c r="C56" s="18">
        <v>0</v>
      </c>
      <c r="D56" s="18">
        <v>0</v>
      </c>
      <c r="E56" s="18">
        <v>0</v>
      </c>
      <c r="F56" s="18">
        <f t="shared" si="0"/>
        <v>0</v>
      </c>
      <c r="G56" s="19">
        <v>0</v>
      </c>
      <c r="H56" s="18">
        <f t="shared" si="1"/>
        <v>0</v>
      </c>
    </row>
    <row r="57" spans="2:8">
      <c r="B57" s="17" t="s">
        <v>59</v>
      </c>
      <c r="C57" s="18">
        <v>0</v>
      </c>
      <c r="D57" s="18">
        <v>0</v>
      </c>
      <c r="E57" s="18">
        <v>0</v>
      </c>
      <c r="F57" s="18">
        <f t="shared" si="0"/>
        <v>0</v>
      </c>
      <c r="G57" s="18"/>
      <c r="H57" s="18">
        <f t="shared" si="1"/>
        <v>0</v>
      </c>
    </row>
    <row r="58" spans="2:8">
      <c r="B58" s="17" t="s">
        <v>60</v>
      </c>
      <c r="C58" s="18">
        <v>527852140</v>
      </c>
      <c r="D58" s="18">
        <v>0</v>
      </c>
      <c r="E58" s="18">
        <v>0</v>
      </c>
      <c r="F58" s="18">
        <f t="shared" si="0"/>
        <v>527852140</v>
      </c>
      <c r="G58" s="20">
        <v>0</v>
      </c>
      <c r="H58" s="18">
        <f t="shared" si="1"/>
        <v>527852140</v>
      </c>
    </row>
    <row r="59" spans="2:8">
      <c r="B59" s="12" t="s">
        <v>61</v>
      </c>
      <c r="C59" s="13">
        <f>+C45 +C54</f>
        <v>592213522</v>
      </c>
      <c r="D59" s="13">
        <f>+D45 +D54</f>
        <v>41736720</v>
      </c>
      <c r="E59" s="13">
        <f>+E45 +E54</f>
        <v>0</v>
      </c>
      <c r="F59" s="13">
        <f t="shared" si="0"/>
        <v>633950242</v>
      </c>
      <c r="G59" s="14">
        <f>+G45 +G54</f>
        <v>0</v>
      </c>
      <c r="H59" s="13">
        <f t="shared" si="1"/>
        <v>633950242</v>
      </c>
    </row>
    <row r="60" spans="2:8">
      <c r="B60" s="10" t="s">
        <v>62</v>
      </c>
      <c r="C60" s="11"/>
      <c r="D60" s="11"/>
      <c r="E60" s="11"/>
      <c r="F60" s="11"/>
      <c r="G60" s="11"/>
      <c r="H60" s="11"/>
    </row>
    <row r="61" spans="2:8">
      <c r="B61" s="15" t="s">
        <v>63</v>
      </c>
      <c r="C61" s="16">
        <v>79616000</v>
      </c>
      <c r="D61" s="16">
        <v>0</v>
      </c>
      <c r="E61" s="16">
        <v>0</v>
      </c>
      <c r="F61" s="16">
        <f t="shared" si="0"/>
        <v>79616000</v>
      </c>
      <c r="G61" s="21">
        <v>0</v>
      </c>
      <c r="H61" s="16">
        <f t="shared" si="1"/>
        <v>79616000</v>
      </c>
    </row>
    <row r="62" spans="2:8">
      <c r="B62" s="17" t="s">
        <v>64</v>
      </c>
      <c r="C62" s="18">
        <f>+C63+C64</f>
        <v>513614679</v>
      </c>
      <c r="D62" s="18">
        <f>+D63+D64</f>
        <v>0</v>
      </c>
      <c r="E62" s="18">
        <f>+E63+E64</f>
        <v>0</v>
      </c>
      <c r="F62" s="18">
        <f t="shared" si="0"/>
        <v>513614679</v>
      </c>
      <c r="G62" s="19">
        <f>+G63+G64</f>
        <v>0</v>
      </c>
      <c r="H62" s="18">
        <f t="shared" si="1"/>
        <v>513614679</v>
      </c>
    </row>
    <row r="63" spans="2:8">
      <c r="B63" s="17" t="s">
        <v>65</v>
      </c>
      <c r="C63" s="18">
        <v>513614679</v>
      </c>
      <c r="D63" s="18">
        <v>0</v>
      </c>
      <c r="E63" s="18">
        <v>0</v>
      </c>
      <c r="F63" s="18">
        <f t="shared" si="0"/>
        <v>513614679</v>
      </c>
      <c r="G63" s="19">
        <v>0</v>
      </c>
      <c r="H63" s="18">
        <f t="shared" si="1"/>
        <v>513614679</v>
      </c>
    </row>
    <row r="64" spans="2:8">
      <c r="B64" s="17" t="s">
        <v>66</v>
      </c>
      <c r="C64" s="18">
        <v>0</v>
      </c>
      <c r="D64" s="18">
        <v>0</v>
      </c>
      <c r="E64" s="18">
        <v>0</v>
      </c>
      <c r="F64" s="18">
        <f t="shared" si="0"/>
        <v>0</v>
      </c>
      <c r="G64" s="19">
        <v>0</v>
      </c>
      <c r="H64" s="18">
        <f t="shared" si="1"/>
        <v>0</v>
      </c>
    </row>
    <row r="65" spans="2:8">
      <c r="B65" s="17" t="s">
        <v>67</v>
      </c>
      <c r="C65" s="18">
        <v>441795</v>
      </c>
      <c r="D65" s="18">
        <v>8783597</v>
      </c>
      <c r="E65" s="18">
        <v>0</v>
      </c>
      <c r="F65" s="18">
        <f t="shared" si="0"/>
        <v>9225392</v>
      </c>
      <c r="G65" s="19">
        <v>0</v>
      </c>
      <c r="H65" s="18">
        <f t="shared" si="1"/>
        <v>9225392</v>
      </c>
    </row>
    <row r="66" spans="2:8">
      <c r="B66" s="17" t="s">
        <v>68</v>
      </c>
      <c r="C66" s="18">
        <f>+C67</f>
        <v>178255851</v>
      </c>
      <c r="D66" s="18">
        <f>+D67</f>
        <v>0</v>
      </c>
      <c r="E66" s="18">
        <f>+E67</f>
        <v>0</v>
      </c>
      <c r="F66" s="18">
        <f t="shared" si="0"/>
        <v>178255851</v>
      </c>
      <c r="G66" s="19">
        <f>+G67</f>
        <v>0</v>
      </c>
      <c r="H66" s="18">
        <f t="shared" si="1"/>
        <v>178255851</v>
      </c>
    </row>
    <row r="67" spans="2:8">
      <c r="B67" s="17" t="s">
        <v>69</v>
      </c>
      <c r="C67" s="18">
        <v>178255851</v>
      </c>
      <c r="D67" s="18">
        <v>0</v>
      </c>
      <c r="E67" s="18">
        <v>0</v>
      </c>
      <c r="F67" s="18">
        <f t="shared" si="0"/>
        <v>178255851</v>
      </c>
      <c r="G67" s="19">
        <v>0</v>
      </c>
      <c r="H67" s="18">
        <f t="shared" si="1"/>
        <v>178255851</v>
      </c>
    </row>
    <row r="68" spans="2:8">
      <c r="B68" s="17" t="s">
        <v>70</v>
      </c>
      <c r="C68" s="18">
        <v>7534829</v>
      </c>
      <c r="D68" s="18">
        <v>73496197</v>
      </c>
      <c r="E68" s="18">
        <v>0</v>
      </c>
      <c r="F68" s="18">
        <f t="shared" si="0"/>
        <v>81031026</v>
      </c>
      <c r="G68" s="19">
        <v>0</v>
      </c>
      <c r="H68" s="18">
        <f t="shared" si="1"/>
        <v>81031026</v>
      </c>
    </row>
    <row r="69" spans="2:8">
      <c r="B69" s="22" t="s">
        <v>71</v>
      </c>
      <c r="C69" s="23">
        <v>-56596365</v>
      </c>
      <c r="D69" s="23">
        <v>-2052557</v>
      </c>
      <c r="E69" s="23">
        <v>0</v>
      </c>
      <c r="F69" s="23">
        <f t="shared" si="0"/>
        <v>-58648922</v>
      </c>
      <c r="G69" s="20">
        <v>0</v>
      </c>
      <c r="H69" s="23">
        <f t="shared" si="1"/>
        <v>-58648922</v>
      </c>
    </row>
    <row r="70" spans="2:8">
      <c r="B70" s="12" t="s">
        <v>72</v>
      </c>
      <c r="C70" s="13">
        <f>+C61 +C62 +C65 +C66 +C68</f>
        <v>779463154</v>
      </c>
      <c r="D70" s="13">
        <f>+D61 +D62 +D65 +D66 +D68</f>
        <v>82279794</v>
      </c>
      <c r="E70" s="13">
        <f>+E61 +E62 +E65 +E66 +E68</f>
        <v>0</v>
      </c>
      <c r="F70" s="13">
        <f t="shared" si="0"/>
        <v>861742948</v>
      </c>
      <c r="G70" s="14">
        <f>+G61 +G62 +G65 +G66 +G68</f>
        <v>0</v>
      </c>
      <c r="H70" s="13">
        <f t="shared" si="1"/>
        <v>861742948</v>
      </c>
    </row>
    <row r="71" spans="2:8">
      <c r="B71" s="10" t="s">
        <v>73</v>
      </c>
      <c r="C71" s="11">
        <f>+C59 +C70</f>
        <v>1371676676</v>
      </c>
      <c r="D71" s="11">
        <f>+D59 +D70</f>
        <v>124016514</v>
      </c>
      <c r="E71" s="11">
        <f>+E59 +E70</f>
        <v>0</v>
      </c>
      <c r="F71" s="11">
        <f t="shared" si="0"/>
        <v>1495693190</v>
      </c>
      <c r="G71" s="14">
        <f>+G59 +G70</f>
        <v>0</v>
      </c>
      <c r="H71" s="11">
        <f t="shared" si="1"/>
        <v>1495693190</v>
      </c>
    </row>
  </sheetData>
  <mergeCells count="2">
    <mergeCell ref="B3:H3"/>
    <mergeCell ref="B5:H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第三号第二様式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2020-07-10T06:38:30Z</dcterms:modified>
</cp:coreProperties>
</file>