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55F4FFEB-7764-4764-A965-9C0A5A3725C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第二号第一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62" i="1"/>
  <c r="F61" i="1"/>
  <c r="F60" i="1"/>
  <c r="F58" i="1"/>
  <c r="E56" i="1"/>
  <c r="E55" i="1"/>
  <c r="D55" i="1"/>
  <c r="F55" i="1" s="1"/>
  <c r="F54" i="1"/>
  <c r="F53" i="1"/>
  <c r="F52" i="1"/>
  <c r="F51" i="1"/>
  <c r="F50" i="1"/>
  <c r="F49" i="1"/>
  <c r="F48" i="1"/>
  <c r="F47" i="1"/>
  <c r="F46" i="1"/>
  <c r="E45" i="1"/>
  <c r="D45" i="1"/>
  <c r="D56" i="1" s="1"/>
  <c r="F56" i="1" s="1"/>
  <c r="F44" i="1"/>
  <c r="F43" i="1"/>
  <c r="F42" i="1"/>
  <c r="F41" i="1"/>
  <c r="F40" i="1"/>
  <c r="F39" i="1"/>
  <c r="E36" i="1"/>
  <c r="F36" i="1" s="1"/>
  <c r="D36" i="1"/>
  <c r="F35" i="1"/>
  <c r="E34" i="1"/>
  <c r="E37" i="1" s="1"/>
  <c r="D34" i="1"/>
  <c r="F34" i="1" s="1"/>
  <c r="F33" i="1"/>
  <c r="F32" i="1"/>
  <c r="E30" i="1"/>
  <c r="F30" i="1" s="1"/>
  <c r="D30" i="1"/>
  <c r="F29" i="1"/>
  <c r="F28" i="1"/>
  <c r="F27" i="1"/>
  <c r="F26" i="1"/>
  <c r="F25" i="1"/>
  <c r="F24" i="1"/>
  <c r="F23" i="1"/>
  <c r="F22" i="1"/>
  <c r="F21" i="1"/>
  <c r="F20" i="1"/>
  <c r="F19" i="1"/>
  <c r="F18" i="1"/>
  <c r="E17" i="1"/>
  <c r="E31" i="1" s="1"/>
  <c r="E38" i="1" s="1"/>
  <c r="E57" i="1" s="1"/>
  <c r="E59" i="1" s="1"/>
  <c r="E64" i="1" s="1"/>
  <c r="D17" i="1"/>
  <c r="F17" i="1" s="1"/>
  <c r="F16" i="1"/>
  <c r="F15" i="1"/>
  <c r="F14" i="1"/>
  <c r="F13" i="1"/>
  <c r="F12" i="1"/>
  <c r="F11" i="1"/>
  <c r="F10" i="1"/>
  <c r="F9" i="1"/>
  <c r="F8" i="1"/>
  <c r="D31" i="1" l="1"/>
  <c r="D37" i="1"/>
  <c r="F37" i="1" s="1"/>
  <c r="F45" i="1"/>
  <c r="D38" i="1" l="1"/>
  <c r="F31" i="1"/>
  <c r="D57" i="1" l="1"/>
  <c r="F38" i="1"/>
  <c r="F57" i="1" l="1"/>
  <c r="D59" i="1"/>
  <c r="F59" i="1" l="1"/>
  <c r="D64" i="1"/>
  <c r="F64" i="1" s="1"/>
</calcChain>
</file>

<file path=xl/sharedStrings.xml><?xml version="1.0" encoding="utf-8"?>
<sst xmlns="http://schemas.openxmlformats.org/spreadsheetml/2006/main" count="75" uniqueCount="71">
  <si>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</si>
  <si>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</si>
  <si>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</si>
  <si>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</si>
  <si>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</si>
  <si>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</si>
  <si>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</si>
  <si>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</si>
  <si>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</si>
  <si>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</si>
  <si>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</si>
  <si>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障害福祉サービス等事業収益</t>
  </si>
  <si>
    <t>会費収益</t>
  </si>
  <si>
    <t>寄付金収益</t>
  </si>
  <si>
    <t>経常経費補助金収益</t>
  </si>
  <si>
    <t>受託金収益</t>
  </si>
  <si>
    <t>事業収益</t>
  </si>
  <si>
    <t>負担金収益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</si>
  <si>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</si>
  <si>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</si>
  <si>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</si>
  <si>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</si>
  <si>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</si>
  <si>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</si>
  <si>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</si>
  <si>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分担金費用</t>
  </si>
  <si>
    <t>助成金費用</t>
  </si>
  <si>
    <t>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</si>
  <si>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</si>
  <si>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</si>
  <si>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</si>
  <si>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</si>
  <si>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</si>
  <si>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</si>
  <si>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</si>
  <si>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</si>
  <si>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</si>
  <si>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</si>
  <si>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</si>
  <si>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</si>
  <si>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</si>
  <si>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</si>
  <si>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</si>
  <si>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</si>
  <si>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</si>
  <si>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</si>
  <si>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固定資産受贈額</t>
  </si>
  <si>
    <t>固定資産売却益</t>
  </si>
  <si>
    <t>サービス区分間繰入金収益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</si>
  <si>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</si>
  <si>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</si>
  <si>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</si>
  <si>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</si>
  <si>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</si>
  <si>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</si>
  <si>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</si>
  <si>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</si>
  <si>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</si>
  <si>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サービス区分間固定資産移管費用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</si>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</sst>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>
      <alignment horizontal="left" vertical="top"/>
    </xf>
  </cellStyleXfs>
  <cellXfs count="40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  <xf numFmtId="0" fontId="0" fillId="0" borderId="0" xfId="0" applyAlignment="1">
      <alignment vertical="center"/>
    </xf>
  </cellXfs>
  <cellStyles count="3">
    <cellStyle name="標準" xfId="0" builtinId="0"/>
    <cellStyle name="標準 2" xfId="2" xr:uid="{E55420DD-7F15-4215-880B-B73602B79B51}"/>
    <cellStyle name="標準 3" xfId="1" xr:uid="{4820AAC3-FED1-43E6-B164-BE1656746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showGridLines="0" tabSelected="1" workbookViewId="0">
      <selection activeCell="C22" sqref="C22"/>
    </sheetView>
  </sheetViews>
  <sheetFormatPr defaultRowHeight="18.75"/>
  <cols>
    <col min="1" max="2" width="2.875" style="39" customWidth="1"/>
    <col min="3" max="3" width="60.25" style="39" customWidth="1"/>
    <col min="4" max="6" width="20.75" style="39" customWidth="1"/>
  </cols>
  <sheetData>
    <row r="1" spans="1:6">
      <c r="A1" s="1"/>
      <c r="B1" s="1"/>
      <c r="C1" s="1"/>
      <c r="D1" s="1"/>
      <c r="E1" s="1"/>
      <c r="F1" s="1"/>
    </row>
    <row r="2" spans="1:6" ht="21">
      <c r="A2" s="2"/>
      <c r="B2" s="2"/>
      <c r="C2" s="2"/>
      <c r="D2" s="3"/>
      <c r="E2" s="3"/>
      <c r="F2" s="4" t="s">
        <v>0</v>
      </c>
    </row>
    <row r="3" spans="1:6" ht="21">
      <c r="A3" s="5" t="s">
        <v>1</v>
      </c>
      <c r="B3" s="5"/>
      <c r="C3" s="5"/>
      <c r="D3" s="5"/>
      <c r="E3" s="5"/>
      <c r="F3" s="5"/>
    </row>
    <row r="4" spans="1:6">
      <c r="A4" s="6"/>
      <c r="B4" s="6"/>
      <c r="C4" s="6"/>
      <c r="D4" s="6"/>
      <c r="E4" s="6"/>
      <c r="F4" s="3"/>
    </row>
    <row r="5" spans="1:6" ht="21">
      <c r="A5" s="7" t="s">
        <v>2</v>
      </c>
      <c r="B5" s="7"/>
      <c r="C5" s="7"/>
      <c r="D5" s="7"/>
      <c r="E5" s="7"/>
      <c r="F5" s="7"/>
    </row>
    <row r="6" spans="1:6">
      <c r="A6" s="8"/>
      <c r="B6" s="8"/>
      <c r="C6" s="8"/>
      <c r="D6" s="8"/>
      <c r="E6" s="3"/>
      <c r="F6" s="8" t="s">
        <v>3</v>
      </c>
    </row>
    <row r="7" spans="1:6">
      <c r="A7" s="9" t="s">
        <v>4</v>
      </c>
      <c r="B7" s="9"/>
      <c r="C7" s="9"/>
      <c r="D7" s="10" t="s">
        <v>5</v>
      </c>
      <c r="E7" s="10" t="s">
        <v>6</v>
      </c>
      <c r="F7" s="10" t="s">
        <v>7</v>
      </c>
    </row>
    <row r="8" spans="1:6">
      <c r="A8" s="11" t="s">
        <v>8</v>
      </c>
      <c r="B8" s="11" t="s">
        <v>9</v>
      </c>
      <c r="C8" s="12" t="s">
        <v>10</v>
      </c>
      <c r="D8" s="13">
        <v>304505542</v>
      </c>
      <c r="E8" s="14">
        <v>285016810</v>
      </c>
      <c r="F8" s="13">
        <f>D8-E8</f>
        <v>19488732</v>
      </c>
    </row>
    <row r="9" spans="1:6">
      <c r="A9" s="15"/>
      <c r="B9" s="15"/>
      <c r="C9" s="16" t="s">
        <v>11</v>
      </c>
      <c r="D9" s="17">
        <v>14352612</v>
      </c>
      <c r="E9" s="18">
        <v>14181268</v>
      </c>
      <c r="F9" s="17">
        <f t="shared" ref="F9:F64" si="0">D9-E9</f>
        <v>171344</v>
      </c>
    </row>
    <row r="10" spans="1:6">
      <c r="A10" s="15"/>
      <c r="B10" s="15"/>
      <c r="C10" s="16" t="s">
        <v>12</v>
      </c>
      <c r="D10" s="17">
        <v>27655929</v>
      </c>
      <c r="E10" s="18">
        <v>28664712</v>
      </c>
      <c r="F10" s="17">
        <f t="shared" si="0"/>
        <v>-1008783</v>
      </c>
    </row>
    <row r="11" spans="1:6">
      <c r="A11" s="15"/>
      <c r="B11" s="15"/>
      <c r="C11" s="16" t="s">
        <v>13</v>
      </c>
      <c r="D11" s="17">
        <v>28286776</v>
      </c>
      <c r="E11" s="18">
        <v>36724740</v>
      </c>
      <c r="F11" s="17">
        <f t="shared" si="0"/>
        <v>-8437964</v>
      </c>
    </row>
    <row r="12" spans="1:6">
      <c r="A12" s="15"/>
      <c r="B12" s="15"/>
      <c r="C12" s="16" t="s">
        <v>14</v>
      </c>
      <c r="D12" s="17">
        <v>194416838</v>
      </c>
      <c r="E12" s="18">
        <v>189439655</v>
      </c>
      <c r="F12" s="17">
        <f t="shared" si="0"/>
        <v>4977183</v>
      </c>
    </row>
    <row r="13" spans="1:6">
      <c r="A13" s="15"/>
      <c r="B13" s="15"/>
      <c r="C13" s="16" t="s">
        <v>15</v>
      </c>
      <c r="D13" s="17">
        <v>505366864</v>
      </c>
      <c r="E13" s="18">
        <v>515951318</v>
      </c>
      <c r="F13" s="17">
        <f t="shared" si="0"/>
        <v>-10584454</v>
      </c>
    </row>
    <row r="14" spans="1:6">
      <c r="A14" s="15"/>
      <c r="B14" s="15"/>
      <c r="C14" s="16" t="s">
        <v>16</v>
      </c>
      <c r="D14" s="17">
        <v>15321212</v>
      </c>
      <c r="E14" s="18">
        <v>14715046</v>
      </c>
      <c r="F14" s="17">
        <f t="shared" si="0"/>
        <v>606166</v>
      </c>
    </row>
    <row r="15" spans="1:6">
      <c r="A15" s="15"/>
      <c r="B15" s="15"/>
      <c r="C15" s="16" t="s">
        <v>17</v>
      </c>
      <c r="D15" s="17">
        <v>3125430</v>
      </c>
      <c r="E15" s="18">
        <v>3531320</v>
      </c>
      <c r="F15" s="17">
        <f t="shared" si="0"/>
        <v>-405890</v>
      </c>
    </row>
    <row r="16" spans="1:6">
      <c r="A16" s="15"/>
      <c r="B16" s="15"/>
      <c r="C16" s="16" t="s">
        <v>18</v>
      </c>
      <c r="D16" s="17">
        <v>18168026</v>
      </c>
      <c r="E16" s="19">
        <v>12354415</v>
      </c>
      <c r="F16" s="17">
        <f t="shared" si="0"/>
        <v>5813611</v>
      </c>
    </row>
    <row r="17" spans="1:6">
      <c r="A17" s="15"/>
      <c r="B17" s="20"/>
      <c r="C17" s="21" t="s">
        <v>19</v>
      </c>
      <c r="D17" s="22">
        <f>+D8+D9+D10+D11+D12+D13+D14+D15+D16</f>
        <v>1111199229</v>
      </c>
      <c r="E17" s="23">
        <f>+E8+E9+E10+E11+E12+E13+E14+E15+E16</f>
        <v>1100579284</v>
      </c>
      <c r="F17" s="22">
        <f t="shared" si="0"/>
        <v>10619945</v>
      </c>
    </row>
    <row r="18" spans="1:6">
      <c r="A18" s="15"/>
      <c r="B18" s="11" t="s">
        <v>20</v>
      </c>
      <c r="C18" s="16" t="s">
        <v>21</v>
      </c>
      <c r="D18" s="17">
        <v>834884800</v>
      </c>
      <c r="E18" s="14">
        <v>803016170</v>
      </c>
      <c r="F18" s="17">
        <f t="shared" si="0"/>
        <v>31868630</v>
      </c>
    </row>
    <row r="19" spans="1:6">
      <c r="A19" s="15"/>
      <c r="B19" s="15"/>
      <c r="C19" s="16" t="s">
        <v>22</v>
      </c>
      <c r="D19" s="17">
        <v>213697717</v>
      </c>
      <c r="E19" s="18">
        <v>205124856</v>
      </c>
      <c r="F19" s="17">
        <f t="shared" si="0"/>
        <v>8572861</v>
      </c>
    </row>
    <row r="20" spans="1:6">
      <c r="A20" s="15"/>
      <c r="B20" s="15"/>
      <c r="C20" s="16" t="s">
        <v>23</v>
      </c>
      <c r="D20" s="17">
        <v>40736821</v>
      </c>
      <c r="E20" s="18">
        <v>41512122</v>
      </c>
      <c r="F20" s="17">
        <f t="shared" si="0"/>
        <v>-775301</v>
      </c>
    </row>
    <row r="21" spans="1:6">
      <c r="A21" s="15"/>
      <c r="B21" s="15"/>
      <c r="C21" s="16" t="s">
        <v>24</v>
      </c>
      <c r="D21" s="17">
        <v>140164</v>
      </c>
      <c r="E21" s="18">
        <v>141665</v>
      </c>
      <c r="F21" s="17">
        <f t="shared" si="0"/>
        <v>-1501</v>
      </c>
    </row>
    <row r="22" spans="1:6">
      <c r="A22" s="15"/>
      <c r="B22" s="15"/>
      <c r="C22" s="16" t="s">
        <v>25</v>
      </c>
      <c r="D22" s="17">
        <v>0</v>
      </c>
      <c r="E22" s="18">
        <v>30000</v>
      </c>
      <c r="F22" s="17">
        <f t="shared" si="0"/>
        <v>-30000</v>
      </c>
    </row>
    <row r="23" spans="1:6">
      <c r="A23" s="15"/>
      <c r="B23" s="15"/>
      <c r="C23" s="16" t="s">
        <v>26</v>
      </c>
      <c r="D23" s="17">
        <v>48865651</v>
      </c>
      <c r="E23" s="18">
        <v>51871384</v>
      </c>
      <c r="F23" s="17">
        <f t="shared" si="0"/>
        <v>-3005733</v>
      </c>
    </row>
    <row r="24" spans="1:6">
      <c r="A24" s="15"/>
      <c r="B24" s="15"/>
      <c r="C24" s="16" t="s">
        <v>27</v>
      </c>
      <c r="D24" s="17">
        <v>24500000</v>
      </c>
      <c r="E24" s="18">
        <v>0</v>
      </c>
      <c r="F24" s="17">
        <f t="shared" si="0"/>
        <v>24500000</v>
      </c>
    </row>
    <row r="25" spans="1:6">
      <c r="A25" s="15"/>
      <c r="B25" s="15"/>
      <c r="C25" s="16" t="s">
        <v>28</v>
      </c>
      <c r="D25" s="17">
        <v>8490107</v>
      </c>
      <c r="E25" s="18">
        <v>8823225</v>
      </c>
      <c r="F25" s="17">
        <f t="shared" si="0"/>
        <v>-333118</v>
      </c>
    </row>
    <row r="26" spans="1:6">
      <c r="A26" s="15"/>
      <c r="B26" s="15"/>
      <c r="C26" s="16" t="s">
        <v>29</v>
      </c>
      <c r="D26" s="17">
        <v>-713016</v>
      </c>
      <c r="E26" s="18">
        <v>-713016</v>
      </c>
      <c r="F26" s="17">
        <f t="shared" si="0"/>
        <v>0</v>
      </c>
    </row>
    <row r="27" spans="1:6">
      <c r="A27" s="15"/>
      <c r="B27" s="15"/>
      <c r="C27" s="16" t="s">
        <v>30</v>
      </c>
      <c r="D27" s="17">
        <v>0</v>
      </c>
      <c r="E27" s="18">
        <v>0</v>
      </c>
      <c r="F27" s="17">
        <f t="shared" si="0"/>
        <v>0</v>
      </c>
    </row>
    <row r="28" spans="1:6">
      <c r="A28" s="15"/>
      <c r="B28" s="15"/>
      <c r="C28" s="16" t="s">
        <v>31</v>
      </c>
      <c r="D28" s="17">
        <v>0</v>
      </c>
      <c r="E28" s="18">
        <v>0</v>
      </c>
      <c r="F28" s="17">
        <f t="shared" si="0"/>
        <v>0</v>
      </c>
    </row>
    <row r="29" spans="1:6">
      <c r="A29" s="15"/>
      <c r="B29" s="15"/>
      <c r="C29" s="16" t="s">
        <v>32</v>
      </c>
      <c r="D29" s="17">
        <v>49930</v>
      </c>
      <c r="E29" s="19">
        <v>0</v>
      </c>
      <c r="F29" s="17">
        <f t="shared" si="0"/>
        <v>49930</v>
      </c>
    </row>
    <row r="30" spans="1:6">
      <c r="A30" s="15"/>
      <c r="B30" s="20"/>
      <c r="C30" s="21" t="s">
        <v>33</v>
      </c>
      <c r="D30" s="22">
        <f>+D18+D19+D20+D21+D22+D23+D24+D25+D26+D27+D28+D29</f>
        <v>1170652174</v>
      </c>
      <c r="E30" s="23">
        <f>+E18+E19+E20+E21+E22+E23+E24+E25+E26+E27+E28+E29</f>
        <v>1109806406</v>
      </c>
      <c r="F30" s="22">
        <f t="shared" si="0"/>
        <v>60845768</v>
      </c>
    </row>
    <row r="31" spans="1:6">
      <c r="A31" s="20"/>
      <c r="B31" s="24" t="s">
        <v>34</v>
      </c>
      <c r="C31" s="25"/>
      <c r="D31" s="26">
        <f xml:space="preserve"> +D17 - D30</f>
        <v>-59452945</v>
      </c>
      <c r="E31" s="23">
        <f xml:space="preserve"> +E17 - E30</f>
        <v>-9227122</v>
      </c>
      <c r="F31" s="26">
        <f t="shared" si="0"/>
        <v>-50225823</v>
      </c>
    </row>
    <row r="32" spans="1:6">
      <c r="A32" s="11" t="s">
        <v>35</v>
      </c>
      <c r="B32" s="11" t="s">
        <v>9</v>
      </c>
      <c r="C32" s="16" t="s">
        <v>36</v>
      </c>
      <c r="D32" s="17">
        <v>154235</v>
      </c>
      <c r="E32" s="14">
        <v>187961</v>
      </c>
      <c r="F32" s="17">
        <f t="shared" si="0"/>
        <v>-33726</v>
      </c>
    </row>
    <row r="33" spans="1:6">
      <c r="A33" s="15"/>
      <c r="B33" s="15"/>
      <c r="C33" s="16" t="s">
        <v>37</v>
      </c>
      <c r="D33" s="17">
        <v>752110</v>
      </c>
      <c r="E33" s="19">
        <v>751820</v>
      </c>
      <c r="F33" s="17">
        <f t="shared" si="0"/>
        <v>290</v>
      </c>
    </row>
    <row r="34" spans="1:6">
      <c r="A34" s="15"/>
      <c r="B34" s="20"/>
      <c r="C34" s="21" t="s">
        <v>38</v>
      </c>
      <c r="D34" s="22">
        <f>+D32+D33</f>
        <v>906345</v>
      </c>
      <c r="E34" s="23">
        <f>+E32+E33</f>
        <v>939781</v>
      </c>
      <c r="F34" s="22">
        <f t="shared" si="0"/>
        <v>-33436</v>
      </c>
    </row>
    <row r="35" spans="1:6">
      <c r="A35" s="15"/>
      <c r="B35" s="11" t="s">
        <v>20</v>
      </c>
      <c r="C35" s="16" t="s">
        <v>39</v>
      </c>
      <c r="D35" s="17">
        <v>0</v>
      </c>
      <c r="E35" s="23">
        <v>0</v>
      </c>
      <c r="F35" s="17">
        <f t="shared" si="0"/>
        <v>0</v>
      </c>
    </row>
    <row r="36" spans="1:6">
      <c r="A36" s="15"/>
      <c r="B36" s="20"/>
      <c r="C36" s="21" t="s">
        <v>40</v>
      </c>
      <c r="D36" s="22">
        <f>+D35</f>
        <v>0</v>
      </c>
      <c r="E36" s="23">
        <f>+E35</f>
        <v>0</v>
      </c>
      <c r="F36" s="22">
        <f t="shared" si="0"/>
        <v>0</v>
      </c>
    </row>
    <row r="37" spans="1:6">
      <c r="A37" s="20"/>
      <c r="B37" s="24" t="s">
        <v>41</v>
      </c>
      <c r="C37" s="27"/>
      <c r="D37" s="28">
        <f xml:space="preserve"> +D34 - D36</f>
        <v>906345</v>
      </c>
      <c r="E37" s="23">
        <f xml:space="preserve"> +E34 - E36</f>
        <v>939781</v>
      </c>
      <c r="F37" s="28">
        <f t="shared" si="0"/>
        <v>-33436</v>
      </c>
    </row>
    <row r="38" spans="1:6">
      <c r="A38" s="24" t="s">
        <v>42</v>
      </c>
      <c r="B38" s="29"/>
      <c r="C38" s="25"/>
      <c r="D38" s="26">
        <f xml:space="preserve"> +D31 +D37</f>
        <v>-58546600</v>
      </c>
      <c r="E38" s="23">
        <f xml:space="preserve"> +E31 +E37</f>
        <v>-8287341</v>
      </c>
      <c r="F38" s="26">
        <f t="shared" si="0"/>
        <v>-50259259</v>
      </c>
    </row>
    <row r="39" spans="1:6">
      <c r="A39" s="11" t="s">
        <v>43</v>
      </c>
      <c r="B39" s="11" t="s">
        <v>9</v>
      </c>
      <c r="C39" s="16" t="s">
        <v>44</v>
      </c>
      <c r="D39" s="17">
        <v>0</v>
      </c>
      <c r="E39" s="14">
        <v>0</v>
      </c>
      <c r="F39" s="17">
        <f t="shared" si="0"/>
        <v>0</v>
      </c>
    </row>
    <row r="40" spans="1:6">
      <c r="A40" s="15"/>
      <c r="B40" s="15"/>
      <c r="C40" s="16" t="s">
        <v>45</v>
      </c>
      <c r="D40" s="17">
        <v>0</v>
      </c>
      <c r="E40" s="18">
        <v>0</v>
      </c>
      <c r="F40" s="17">
        <f t="shared" si="0"/>
        <v>0</v>
      </c>
    </row>
    <row r="41" spans="1:6">
      <c r="A41" s="15"/>
      <c r="B41" s="15"/>
      <c r="C41" s="16" t="s">
        <v>46</v>
      </c>
      <c r="D41" s="17">
        <v>0</v>
      </c>
      <c r="E41" s="18">
        <v>0</v>
      </c>
      <c r="F41" s="17">
        <f t="shared" si="0"/>
        <v>0</v>
      </c>
    </row>
    <row r="42" spans="1:6">
      <c r="A42" s="15"/>
      <c r="B42" s="15"/>
      <c r="C42" s="16" t="s">
        <v>47</v>
      </c>
      <c r="D42" s="17">
        <v>0</v>
      </c>
      <c r="E42" s="18">
        <v>19998</v>
      </c>
      <c r="F42" s="17">
        <f t="shared" si="0"/>
        <v>-19998</v>
      </c>
    </row>
    <row r="43" spans="1:6">
      <c r="A43" s="15"/>
      <c r="B43" s="15"/>
      <c r="C43" s="16" t="s">
        <v>48</v>
      </c>
      <c r="D43" s="17">
        <v>0</v>
      </c>
      <c r="E43" s="18">
        <v>0</v>
      </c>
      <c r="F43" s="17">
        <f t="shared" si="0"/>
        <v>0</v>
      </c>
    </row>
    <row r="44" spans="1:6">
      <c r="A44" s="15"/>
      <c r="B44" s="15"/>
      <c r="C44" s="16" t="s">
        <v>49</v>
      </c>
      <c r="D44" s="17">
        <v>0</v>
      </c>
      <c r="E44" s="19">
        <v>0</v>
      </c>
      <c r="F44" s="17">
        <f t="shared" si="0"/>
        <v>0</v>
      </c>
    </row>
    <row r="45" spans="1:6">
      <c r="A45" s="15"/>
      <c r="B45" s="20"/>
      <c r="C45" s="21" t="s">
        <v>50</v>
      </c>
      <c r="D45" s="22">
        <f>+D39+D40+D41+D42+D43+D44</f>
        <v>0</v>
      </c>
      <c r="E45" s="23">
        <f>+E39+E40+E41+E42+E43+E44</f>
        <v>19998</v>
      </c>
      <c r="F45" s="22">
        <f t="shared" si="0"/>
        <v>-19998</v>
      </c>
    </row>
    <row r="46" spans="1:6">
      <c r="A46" s="15"/>
      <c r="B46" s="11" t="s">
        <v>20</v>
      </c>
      <c r="C46" s="16" t="s">
        <v>51</v>
      </c>
      <c r="D46" s="17">
        <v>0</v>
      </c>
      <c r="E46" s="14">
        <v>0</v>
      </c>
      <c r="F46" s="17">
        <f t="shared" si="0"/>
        <v>0</v>
      </c>
    </row>
    <row r="47" spans="1:6">
      <c r="A47" s="15"/>
      <c r="B47" s="15"/>
      <c r="C47" s="16" t="s">
        <v>52</v>
      </c>
      <c r="D47" s="17">
        <v>0</v>
      </c>
      <c r="E47" s="18">
        <v>0</v>
      </c>
      <c r="F47" s="17">
        <f t="shared" si="0"/>
        <v>0</v>
      </c>
    </row>
    <row r="48" spans="1:6">
      <c r="A48" s="15"/>
      <c r="B48" s="15"/>
      <c r="C48" s="16" t="s">
        <v>53</v>
      </c>
      <c r="D48" s="17">
        <v>102322</v>
      </c>
      <c r="E48" s="18">
        <v>15</v>
      </c>
      <c r="F48" s="17">
        <f t="shared" si="0"/>
        <v>102307</v>
      </c>
    </row>
    <row r="49" spans="1:6">
      <c r="A49" s="15"/>
      <c r="B49" s="15"/>
      <c r="C49" s="16" t="s">
        <v>54</v>
      </c>
      <c r="D49" s="17">
        <v>0</v>
      </c>
      <c r="E49" s="18">
        <v>0</v>
      </c>
      <c r="F49" s="17">
        <f t="shared" si="0"/>
        <v>0</v>
      </c>
    </row>
    <row r="50" spans="1:6">
      <c r="A50" s="15"/>
      <c r="B50" s="15"/>
      <c r="C50" s="16" t="s">
        <v>55</v>
      </c>
      <c r="D50" s="17">
        <v>0</v>
      </c>
      <c r="E50" s="18">
        <v>0</v>
      </c>
      <c r="F50" s="17">
        <f t="shared" si="0"/>
        <v>0</v>
      </c>
    </row>
    <row r="51" spans="1:6">
      <c r="A51" s="15"/>
      <c r="B51" s="15"/>
      <c r="C51" s="16" t="s">
        <v>56</v>
      </c>
      <c r="D51" s="17">
        <v>0</v>
      </c>
      <c r="E51" s="18">
        <v>0</v>
      </c>
      <c r="F51" s="17">
        <f t="shared" si="0"/>
        <v>0</v>
      </c>
    </row>
    <row r="52" spans="1:6">
      <c r="A52" s="15"/>
      <c r="B52" s="15"/>
      <c r="C52" s="16" t="s">
        <v>57</v>
      </c>
      <c r="D52" s="17">
        <v>0</v>
      </c>
      <c r="E52" s="18">
        <v>0</v>
      </c>
      <c r="F52" s="17">
        <f t="shared" si="0"/>
        <v>0</v>
      </c>
    </row>
    <row r="53" spans="1:6">
      <c r="A53" s="15"/>
      <c r="B53" s="15"/>
      <c r="C53" s="16" t="s">
        <v>58</v>
      </c>
      <c r="D53" s="17">
        <v>0</v>
      </c>
      <c r="E53" s="18">
        <v>0</v>
      </c>
      <c r="F53" s="17">
        <f t="shared" si="0"/>
        <v>0</v>
      </c>
    </row>
    <row r="54" spans="1:6">
      <c r="A54" s="15"/>
      <c r="B54" s="15"/>
      <c r="C54" s="16" t="s">
        <v>59</v>
      </c>
      <c r="D54" s="17">
        <v>0</v>
      </c>
      <c r="E54" s="19">
        <v>0</v>
      </c>
      <c r="F54" s="17">
        <f t="shared" si="0"/>
        <v>0</v>
      </c>
    </row>
    <row r="55" spans="1:6">
      <c r="A55" s="15"/>
      <c r="B55" s="20"/>
      <c r="C55" s="21" t="s">
        <v>60</v>
      </c>
      <c r="D55" s="22">
        <f>+D46+D47+D48+D49+D50+D51+D52+D53+D54</f>
        <v>102322</v>
      </c>
      <c r="E55" s="23">
        <f>+E46+E47+E48+E49+E50+E51+E52+E53+E54</f>
        <v>15</v>
      </c>
      <c r="F55" s="22">
        <f t="shared" si="0"/>
        <v>102307</v>
      </c>
    </row>
    <row r="56" spans="1:6">
      <c r="A56" s="20"/>
      <c r="B56" s="30" t="s">
        <v>61</v>
      </c>
      <c r="C56" s="31"/>
      <c r="D56" s="32">
        <f xml:space="preserve"> +D45 - D55</f>
        <v>-102322</v>
      </c>
      <c r="E56" s="23">
        <f xml:space="preserve"> +E45 - E55</f>
        <v>19983</v>
      </c>
      <c r="F56" s="32">
        <f t="shared" si="0"/>
        <v>-122305</v>
      </c>
    </row>
    <row r="57" spans="1:6">
      <c r="A57" s="24" t="s">
        <v>62</v>
      </c>
      <c r="B57" s="33"/>
      <c r="C57" s="34"/>
      <c r="D57" s="35">
        <f xml:space="preserve"> +D38 +D56</f>
        <v>-58648922</v>
      </c>
      <c r="E57" s="23">
        <f xml:space="preserve"> +E38 +E56</f>
        <v>-8267358</v>
      </c>
      <c r="F57" s="35">
        <f t="shared" si="0"/>
        <v>-50381564</v>
      </c>
    </row>
    <row r="58" spans="1:6">
      <c r="A58" s="36" t="s">
        <v>63</v>
      </c>
      <c r="B58" s="33" t="s">
        <v>64</v>
      </c>
      <c r="C58" s="34"/>
      <c r="D58" s="35">
        <v>89379948</v>
      </c>
      <c r="E58" s="23">
        <v>88647306</v>
      </c>
      <c r="F58" s="35">
        <f t="shared" si="0"/>
        <v>732642</v>
      </c>
    </row>
    <row r="59" spans="1:6">
      <c r="A59" s="37"/>
      <c r="B59" s="33" t="s">
        <v>65</v>
      </c>
      <c r="C59" s="34"/>
      <c r="D59" s="35">
        <f xml:space="preserve"> +D57 +D58</f>
        <v>30731026</v>
      </c>
      <c r="E59" s="23">
        <f xml:space="preserve"> +E57 +E58</f>
        <v>80379948</v>
      </c>
      <c r="F59" s="35">
        <f t="shared" si="0"/>
        <v>-49648922</v>
      </c>
    </row>
    <row r="60" spans="1:6">
      <c r="A60" s="37"/>
      <c r="B60" s="33" t="s">
        <v>66</v>
      </c>
      <c r="C60" s="34"/>
      <c r="D60" s="35">
        <v>0</v>
      </c>
      <c r="E60" s="23">
        <v>0</v>
      </c>
      <c r="F60" s="35">
        <f t="shared" si="0"/>
        <v>0</v>
      </c>
    </row>
    <row r="61" spans="1:6">
      <c r="A61" s="37"/>
      <c r="B61" s="33" t="s">
        <v>67</v>
      </c>
      <c r="C61" s="34"/>
      <c r="D61" s="35">
        <v>25800000</v>
      </c>
      <c r="E61" s="23">
        <v>9000000</v>
      </c>
      <c r="F61" s="35">
        <f t="shared" si="0"/>
        <v>16800000</v>
      </c>
    </row>
    <row r="62" spans="1:6">
      <c r="A62" s="37"/>
      <c r="B62" s="33" t="s">
        <v>68</v>
      </c>
      <c r="C62" s="34"/>
      <c r="D62" s="35">
        <v>24500000</v>
      </c>
      <c r="E62" s="23">
        <v>0</v>
      </c>
      <c r="F62" s="35">
        <f t="shared" si="0"/>
        <v>24500000</v>
      </c>
    </row>
    <row r="63" spans="1:6">
      <c r="A63" s="37"/>
      <c r="B63" s="33" t="s">
        <v>69</v>
      </c>
      <c r="C63" s="34"/>
      <c r="D63" s="35">
        <v>0</v>
      </c>
      <c r="E63" s="23">
        <v>0</v>
      </c>
      <c r="F63" s="35">
        <f t="shared" si="0"/>
        <v>0</v>
      </c>
    </row>
    <row r="64" spans="1:6">
      <c r="A64" s="38"/>
      <c r="B64" s="33" t="s">
        <v>70</v>
      </c>
      <c r="C64" s="34"/>
      <c r="D64" s="35">
        <f xml:space="preserve"> +D59 +D60 +D61 +D62 - D63</f>
        <v>81031026</v>
      </c>
      <c r="E64" s="23">
        <f xml:space="preserve"> +E59 +E60 +E61 +E62 - E63</f>
        <v>89379948</v>
      </c>
      <c r="F64" s="35">
        <f t="shared" si="0"/>
        <v>-8348922</v>
      </c>
    </row>
  </sheetData>
  <mergeCells count="13">
    <mergeCell ref="A58:A64"/>
    <mergeCell ref="A32:A37"/>
    <mergeCell ref="B32:B34"/>
    <mergeCell ref="B35:B36"/>
    <mergeCell ref="A39:A56"/>
    <mergeCell ref="B39:B45"/>
    <mergeCell ref="B46:B55"/>
    <mergeCell ref="A3:F3"/>
    <mergeCell ref="A5:F5"/>
    <mergeCell ref="A7:C7"/>
    <mergeCell ref="A8:A31"/>
    <mergeCell ref="B8:B17"/>
    <mergeCell ref="B18:B3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2020-07-10T05:13:17Z</dcterms:modified>
</cp:coreProperties>
</file>