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3D02C550-7B9A-444F-9B31-3558F731019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社会福祉事業" sheetId="1" r:id="rId1"/>
    <sheet name="介護センター事業" sheetId="2" r:id="rId2"/>
    <sheet name="公益事業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9" i="3" l="1"/>
  <c r="E298" i="3"/>
  <c r="D298" i="3"/>
  <c r="F297" i="3"/>
  <c r="E296" i="3"/>
  <c r="D296" i="3"/>
  <c r="F296" i="3" s="1"/>
  <c r="F295" i="3"/>
  <c r="E294" i="3"/>
  <c r="D294" i="3"/>
  <c r="F294" i="3" s="1"/>
  <c r="F293" i="3"/>
  <c r="F291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E260" i="3"/>
  <c r="E259" i="3" s="1"/>
  <c r="D260" i="3"/>
  <c r="D259" i="3" s="1"/>
  <c r="F258" i="3"/>
  <c r="F257" i="3"/>
  <c r="E256" i="3"/>
  <c r="E255" i="3" s="1"/>
  <c r="D256" i="3"/>
  <c r="D255" i="3"/>
  <c r="F255" i="3" s="1"/>
  <c r="F254" i="3"/>
  <c r="F253" i="3"/>
  <c r="E252" i="3"/>
  <c r="E251" i="3" s="1"/>
  <c r="D252" i="3"/>
  <c r="F252" i="3" s="1"/>
  <c r="F250" i="3"/>
  <c r="F249" i="3"/>
  <c r="F248" i="3"/>
  <c r="F247" i="3"/>
  <c r="F246" i="3"/>
  <c r="F245" i="3"/>
  <c r="E244" i="3"/>
  <c r="E288" i="3" s="1"/>
  <c r="D244" i="3"/>
  <c r="F243" i="3"/>
  <c r="F242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E214" i="3"/>
  <c r="E213" i="3" s="1"/>
  <c r="D214" i="3"/>
  <c r="D213" i="3"/>
  <c r="F212" i="3"/>
  <c r="F211" i="3"/>
  <c r="E210" i="3"/>
  <c r="E209" i="3" s="1"/>
  <c r="D210" i="3"/>
  <c r="F210" i="3" s="1"/>
  <c r="F208" i="3"/>
  <c r="F207" i="3"/>
  <c r="E206" i="3"/>
  <c r="E205" i="3" s="1"/>
  <c r="D206" i="3"/>
  <c r="D205" i="3" s="1"/>
  <c r="F204" i="3"/>
  <c r="F203" i="3"/>
  <c r="F202" i="3"/>
  <c r="E201" i="3"/>
  <c r="D201" i="3"/>
  <c r="F201" i="3" s="1"/>
  <c r="F200" i="3"/>
  <c r="F199" i="3"/>
  <c r="F198" i="3"/>
  <c r="F197" i="3"/>
  <c r="E196" i="3"/>
  <c r="D196" i="3"/>
  <c r="F195" i="3"/>
  <c r="E194" i="3"/>
  <c r="D194" i="3"/>
  <c r="F194" i="3" s="1"/>
  <c r="F193" i="3"/>
  <c r="F192" i="3"/>
  <c r="E192" i="3"/>
  <c r="D192" i="3"/>
  <c r="E189" i="3"/>
  <c r="F189" i="3" s="1"/>
  <c r="D189" i="3"/>
  <c r="F188" i="3"/>
  <c r="F186" i="3"/>
  <c r="F185" i="3"/>
  <c r="E184" i="3"/>
  <c r="D184" i="3"/>
  <c r="D187" i="3" s="1"/>
  <c r="F187" i="3" s="1"/>
  <c r="F183" i="3"/>
  <c r="E182" i="3"/>
  <c r="E187" i="3" s="1"/>
  <c r="E190" i="3" s="1"/>
  <c r="D182" i="3"/>
  <c r="F179" i="3"/>
  <c r="E178" i="3"/>
  <c r="E177" i="3" s="1"/>
  <c r="D178" i="3"/>
  <c r="F178" i="3" s="1"/>
  <c r="F176" i="3"/>
  <c r="F175" i="3"/>
  <c r="F174" i="3"/>
  <c r="F173" i="3"/>
  <c r="F172" i="3"/>
  <c r="F171" i="3"/>
  <c r="E170" i="3"/>
  <c r="D170" i="3"/>
  <c r="F169" i="3"/>
  <c r="F168" i="3"/>
  <c r="F167" i="3"/>
  <c r="F166" i="3"/>
  <c r="F165" i="3"/>
  <c r="E164" i="3"/>
  <c r="E163" i="3" s="1"/>
  <c r="D164" i="3"/>
  <c r="F164" i="3" s="1"/>
  <c r="F162" i="3"/>
  <c r="E161" i="3"/>
  <c r="D161" i="3"/>
  <c r="F160" i="3"/>
  <c r="E159" i="3"/>
  <c r="D159" i="3"/>
  <c r="F159" i="3" s="1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E136" i="3"/>
  <c r="D136" i="3"/>
  <c r="F136" i="3" s="1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E109" i="3"/>
  <c r="F109" i="3" s="1"/>
  <c r="D109" i="3"/>
  <c r="F108" i="3"/>
  <c r="F107" i="3"/>
  <c r="F106" i="3"/>
  <c r="F105" i="3"/>
  <c r="F104" i="3"/>
  <c r="F103" i="3"/>
  <c r="F102" i="3"/>
  <c r="E101" i="3"/>
  <c r="D101" i="3"/>
  <c r="F99" i="3"/>
  <c r="F98" i="3"/>
  <c r="E97" i="3"/>
  <c r="E96" i="3" s="1"/>
  <c r="D97" i="3"/>
  <c r="D96" i="3" s="1"/>
  <c r="F95" i="3"/>
  <c r="F94" i="3"/>
  <c r="F93" i="3"/>
  <c r="F92" i="3"/>
  <c r="E92" i="3"/>
  <c r="E91" i="3" s="1"/>
  <c r="D92" i="3"/>
  <c r="D91" i="3" s="1"/>
  <c r="F90" i="3"/>
  <c r="F89" i="3"/>
  <c r="F88" i="3"/>
  <c r="E87" i="3"/>
  <c r="F87" i="3" s="1"/>
  <c r="D87" i="3"/>
  <c r="F86" i="3"/>
  <c r="E85" i="3"/>
  <c r="D85" i="3"/>
  <c r="F85" i="3" s="1"/>
  <c r="F84" i="3"/>
  <c r="F83" i="3"/>
  <c r="F82" i="3"/>
  <c r="E81" i="3"/>
  <c r="D81" i="3"/>
  <c r="F80" i="3"/>
  <c r="E79" i="3"/>
  <c r="F79" i="3" s="1"/>
  <c r="D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E62" i="3"/>
  <c r="D62" i="3"/>
  <c r="F62" i="3" s="1"/>
  <c r="F61" i="3"/>
  <c r="E60" i="3"/>
  <c r="E59" i="3" s="1"/>
  <c r="D60" i="3"/>
  <c r="F58" i="3"/>
  <c r="F57" i="3"/>
  <c r="F56" i="3"/>
  <c r="E55" i="3"/>
  <c r="D55" i="3"/>
  <c r="F54" i="3"/>
  <c r="E53" i="3"/>
  <c r="F53" i="3" s="1"/>
  <c r="D53" i="3"/>
  <c r="F52" i="3"/>
  <c r="E51" i="3"/>
  <c r="F51" i="3" s="1"/>
  <c r="D51" i="3"/>
  <c r="F50" i="3"/>
  <c r="F49" i="3"/>
  <c r="F48" i="3"/>
  <c r="F47" i="3"/>
  <c r="E46" i="3"/>
  <c r="D46" i="3"/>
  <c r="F45" i="3"/>
  <c r="E44" i="3"/>
  <c r="D44" i="3"/>
  <c r="F44" i="3" s="1"/>
  <c r="F42" i="3"/>
  <c r="F41" i="3"/>
  <c r="E40" i="3"/>
  <c r="D40" i="3"/>
  <c r="F40" i="3" s="1"/>
  <c r="F39" i="3"/>
  <c r="F38" i="3"/>
  <c r="F37" i="3"/>
  <c r="F36" i="3"/>
  <c r="E35" i="3"/>
  <c r="F35" i="3" s="1"/>
  <c r="D35" i="3"/>
  <c r="F34" i="3"/>
  <c r="F33" i="3"/>
  <c r="E32" i="3"/>
  <c r="E28" i="3" s="1"/>
  <c r="D32" i="3"/>
  <c r="F31" i="3"/>
  <c r="F30" i="3"/>
  <c r="F29" i="3"/>
  <c r="E29" i="3"/>
  <c r="D29" i="3"/>
  <c r="D28" i="3" s="1"/>
  <c r="F28" i="3" s="1"/>
  <c r="F27" i="3"/>
  <c r="F26" i="3"/>
  <c r="E25" i="3"/>
  <c r="D25" i="3"/>
  <c r="F25" i="3" s="1"/>
  <c r="F24" i="3"/>
  <c r="F23" i="3"/>
  <c r="E22" i="3"/>
  <c r="D22" i="3"/>
  <c r="F21" i="3"/>
  <c r="F20" i="3"/>
  <c r="F19" i="3"/>
  <c r="E18" i="3"/>
  <c r="D18" i="3"/>
  <c r="F18" i="3" s="1"/>
  <c r="F17" i="3"/>
  <c r="F16" i="3"/>
  <c r="E15" i="3"/>
  <c r="F15" i="3" s="1"/>
  <c r="D15" i="3"/>
  <c r="F14" i="3"/>
  <c r="F13" i="3"/>
  <c r="F12" i="3"/>
  <c r="F11" i="3"/>
  <c r="F10" i="3"/>
  <c r="F9" i="3"/>
  <c r="E8" i="3"/>
  <c r="D8" i="3"/>
  <c r="D7" i="3" s="1"/>
  <c r="F299" i="2"/>
  <c r="E298" i="2"/>
  <c r="D298" i="2"/>
  <c r="F297" i="2"/>
  <c r="E296" i="2"/>
  <c r="D296" i="2"/>
  <c r="F295" i="2"/>
  <c r="E294" i="2"/>
  <c r="D294" i="2"/>
  <c r="F293" i="2"/>
  <c r="F291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E260" i="2"/>
  <c r="E259" i="2" s="1"/>
  <c r="D260" i="2"/>
  <c r="F260" i="2" s="1"/>
  <c r="F258" i="2"/>
  <c r="F257" i="2"/>
  <c r="E256" i="2"/>
  <c r="D256" i="2"/>
  <c r="D255" i="2" s="1"/>
  <c r="F254" i="2"/>
  <c r="F253" i="2"/>
  <c r="E252" i="2"/>
  <c r="E251" i="2" s="1"/>
  <c r="D252" i="2"/>
  <c r="F250" i="2"/>
  <c r="F249" i="2"/>
  <c r="F248" i="2"/>
  <c r="F247" i="2"/>
  <c r="F246" i="2"/>
  <c r="F245" i="2"/>
  <c r="E244" i="2"/>
  <c r="D244" i="2"/>
  <c r="F243" i="2"/>
  <c r="F242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E214" i="2"/>
  <c r="E213" i="2" s="1"/>
  <c r="D214" i="2"/>
  <c r="D213" i="2" s="1"/>
  <c r="F212" i="2"/>
  <c r="F211" i="2"/>
  <c r="E210" i="2"/>
  <c r="E209" i="2" s="1"/>
  <c r="D210" i="2"/>
  <c r="D209" i="2" s="1"/>
  <c r="F208" i="2"/>
  <c r="F207" i="2"/>
  <c r="E206" i="2"/>
  <c r="E205" i="2" s="1"/>
  <c r="D206" i="2"/>
  <c r="D205" i="2"/>
  <c r="F204" i="2"/>
  <c r="F203" i="2"/>
  <c r="F202" i="2"/>
  <c r="E201" i="2"/>
  <c r="D201" i="2"/>
  <c r="F200" i="2"/>
  <c r="F199" i="2"/>
  <c r="F198" i="2"/>
  <c r="F197" i="2"/>
  <c r="E196" i="2"/>
  <c r="D196" i="2"/>
  <c r="F195" i="2"/>
  <c r="E194" i="2"/>
  <c r="D194" i="2"/>
  <c r="F193" i="2"/>
  <c r="E192" i="2"/>
  <c r="D192" i="2"/>
  <c r="E189" i="2"/>
  <c r="D189" i="2"/>
  <c r="F188" i="2"/>
  <c r="F186" i="2"/>
  <c r="F185" i="2"/>
  <c r="E184" i="2"/>
  <c r="D184" i="2"/>
  <c r="F183" i="2"/>
  <c r="E182" i="2"/>
  <c r="E187" i="2" s="1"/>
  <c r="D182" i="2"/>
  <c r="F179" i="2"/>
  <c r="E178" i="2"/>
  <c r="E177" i="2" s="1"/>
  <c r="D178" i="2"/>
  <c r="D177" i="2" s="1"/>
  <c r="F177" i="2" s="1"/>
  <c r="F176" i="2"/>
  <c r="F175" i="2"/>
  <c r="F174" i="2"/>
  <c r="F173" i="2"/>
  <c r="F172" i="2"/>
  <c r="F171" i="2"/>
  <c r="E170" i="2"/>
  <c r="D170" i="2"/>
  <c r="F170" i="2" s="1"/>
  <c r="F169" i="2"/>
  <c r="F168" i="2"/>
  <c r="F167" i="2"/>
  <c r="F166" i="2"/>
  <c r="F165" i="2"/>
  <c r="E164" i="2"/>
  <c r="E163" i="2" s="1"/>
  <c r="D164" i="2"/>
  <c r="D163" i="2" s="1"/>
  <c r="F162" i="2"/>
  <c r="E161" i="2"/>
  <c r="D161" i="2"/>
  <c r="F160" i="2"/>
  <c r="E159" i="2"/>
  <c r="D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E136" i="2"/>
  <c r="D136" i="2"/>
  <c r="F136" i="2" s="1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E109" i="2"/>
  <c r="D109" i="2"/>
  <c r="F109" i="2" s="1"/>
  <c r="F108" i="2"/>
  <c r="F107" i="2"/>
  <c r="F106" i="2"/>
  <c r="F105" i="2"/>
  <c r="F104" i="2"/>
  <c r="F103" i="2"/>
  <c r="F102" i="2"/>
  <c r="E101" i="2"/>
  <c r="D101" i="2"/>
  <c r="F101" i="2" s="1"/>
  <c r="F99" i="2"/>
  <c r="F98" i="2"/>
  <c r="E97" i="2"/>
  <c r="D97" i="2"/>
  <c r="D96" i="2" s="1"/>
  <c r="F96" i="2" s="1"/>
  <c r="E96" i="2"/>
  <c r="F95" i="2"/>
  <c r="F94" i="2"/>
  <c r="F93" i="2"/>
  <c r="E92" i="2"/>
  <c r="E91" i="2" s="1"/>
  <c r="D92" i="2"/>
  <c r="F92" i="2" s="1"/>
  <c r="F90" i="2"/>
  <c r="F89" i="2"/>
  <c r="F88" i="2"/>
  <c r="E87" i="2"/>
  <c r="D87" i="2"/>
  <c r="F86" i="2"/>
  <c r="E85" i="2"/>
  <c r="D85" i="2"/>
  <c r="F85" i="2" s="1"/>
  <c r="F84" i="2"/>
  <c r="F83" i="2"/>
  <c r="F82" i="2"/>
  <c r="E81" i="2"/>
  <c r="D81" i="2"/>
  <c r="F80" i="2"/>
  <c r="E79" i="2"/>
  <c r="D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E62" i="2"/>
  <c r="D62" i="2"/>
  <c r="F61" i="2"/>
  <c r="E60" i="2"/>
  <c r="D60" i="2"/>
  <c r="F58" i="2"/>
  <c r="F57" i="2"/>
  <c r="F56" i="2"/>
  <c r="E55" i="2"/>
  <c r="D55" i="2"/>
  <c r="F55" i="2" s="1"/>
  <c r="F54" i="2"/>
  <c r="E53" i="2"/>
  <c r="D53" i="2"/>
  <c r="F52" i="2"/>
  <c r="E51" i="2"/>
  <c r="D51" i="2"/>
  <c r="F51" i="2" s="1"/>
  <c r="F50" i="2"/>
  <c r="F49" i="2"/>
  <c r="F48" i="2"/>
  <c r="F47" i="2"/>
  <c r="E46" i="2"/>
  <c r="D46" i="2"/>
  <c r="F46" i="2" s="1"/>
  <c r="F45" i="2"/>
  <c r="E44" i="2"/>
  <c r="D44" i="2"/>
  <c r="F44" i="2" s="1"/>
  <c r="F42" i="2"/>
  <c r="F41" i="2"/>
  <c r="E40" i="2"/>
  <c r="D40" i="2"/>
  <c r="F39" i="2"/>
  <c r="F38" i="2"/>
  <c r="F37" i="2"/>
  <c r="F36" i="2"/>
  <c r="E35" i="2"/>
  <c r="D35" i="2"/>
  <c r="F34" i="2"/>
  <c r="F33" i="2"/>
  <c r="E32" i="2"/>
  <c r="D32" i="2"/>
  <c r="F31" i="2"/>
  <c r="F30" i="2"/>
  <c r="E29" i="2"/>
  <c r="D29" i="2"/>
  <c r="D28" i="2" s="1"/>
  <c r="E28" i="2"/>
  <c r="F27" i="2"/>
  <c r="F26" i="2"/>
  <c r="E25" i="2"/>
  <c r="D25" i="2"/>
  <c r="F24" i="2"/>
  <c r="F23" i="2"/>
  <c r="E22" i="2"/>
  <c r="D22" i="2"/>
  <c r="F21" i="2"/>
  <c r="F20" i="2"/>
  <c r="F19" i="2"/>
  <c r="E18" i="2"/>
  <c r="D18" i="2"/>
  <c r="F17" i="2"/>
  <c r="F16" i="2"/>
  <c r="E15" i="2"/>
  <c r="D15" i="2"/>
  <c r="F15" i="2" s="1"/>
  <c r="F14" i="2"/>
  <c r="F13" i="2"/>
  <c r="F12" i="2"/>
  <c r="F11" i="2"/>
  <c r="F10" i="2"/>
  <c r="F9" i="2"/>
  <c r="E8" i="2"/>
  <c r="D8" i="2"/>
  <c r="F298" i="1"/>
  <c r="E297" i="1"/>
  <c r="D297" i="1"/>
  <c r="F297" i="1" s="1"/>
  <c r="F296" i="1"/>
  <c r="E295" i="1"/>
  <c r="D295" i="1"/>
  <c r="F295" i="1" s="1"/>
  <c r="F294" i="1"/>
  <c r="E293" i="1"/>
  <c r="D293" i="1"/>
  <c r="F292" i="1"/>
  <c r="F290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E259" i="1"/>
  <c r="E258" i="1" s="1"/>
  <c r="D259" i="1"/>
  <c r="D258" i="1" s="1"/>
  <c r="D287" i="1" s="1"/>
  <c r="F257" i="1"/>
  <c r="F256" i="1"/>
  <c r="F255" i="1"/>
  <c r="E255" i="1"/>
  <c r="E254" i="1" s="1"/>
  <c r="D255" i="1"/>
  <c r="D254" i="1" s="1"/>
  <c r="F253" i="1"/>
  <c r="F252" i="1"/>
  <c r="E251" i="1"/>
  <c r="E250" i="1" s="1"/>
  <c r="D251" i="1"/>
  <c r="D250" i="1" s="1"/>
  <c r="F250" i="1" s="1"/>
  <c r="F249" i="1"/>
  <c r="F248" i="1"/>
  <c r="F247" i="1"/>
  <c r="F246" i="1"/>
  <c r="F245" i="1"/>
  <c r="F244" i="1"/>
  <c r="E243" i="1"/>
  <c r="D243" i="1"/>
  <c r="F243" i="1" s="1"/>
  <c r="F242" i="1"/>
  <c r="F241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E213" i="1"/>
  <c r="E212" i="1" s="1"/>
  <c r="F212" i="1" s="1"/>
  <c r="D213" i="1"/>
  <c r="D212" i="1"/>
  <c r="F211" i="1"/>
  <c r="F210" i="1"/>
  <c r="E209" i="1"/>
  <c r="E208" i="1" s="1"/>
  <c r="D209" i="1"/>
  <c r="D208" i="1" s="1"/>
  <c r="F207" i="1"/>
  <c r="F206" i="1"/>
  <c r="E205" i="1"/>
  <c r="E204" i="1" s="1"/>
  <c r="D205" i="1"/>
  <c r="F205" i="1" s="1"/>
  <c r="D204" i="1"/>
  <c r="F203" i="1"/>
  <c r="F202" i="1"/>
  <c r="F201" i="1"/>
  <c r="E200" i="1"/>
  <c r="D200" i="1"/>
  <c r="F200" i="1" s="1"/>
  <c r="F199" i="1"/>
  <c r="F198" i="1"/>
  <c r="F197" i="1"/>
  <c r="F196" i="1"/>
  <c r="E195" i="1"/>
  <c r="D195" i="1"/>
  <c r="F195" i="1" s="1"/>
  <c r="F194" i="1"/>
  <c r="E193" i="1"/>
  <c r="D193" i="1"/>
  <c r="F193" i="1" s="1"/>
  <c r="F192" i="1"/>
  <c r="E191" i="1"/>
  <c r="D191" i="1"/>
  <c r="F191" i="1" s="1"/>
  <c r="E188" i="1"/>
  <c r="D188" i="1"/>
  <c r="F188" i="1" s="1"/>
  <c r="F187" i="1"/>
  <c r="F185" i="1"/>
  <c r="F184" i="1"/>
  <c r="E183" i="1"/>
  <c r="D183" i="1"/>
  <c r="F182" i="1"/>
  <c r="E181" i="1"/>
  <c r="D181" i="1"/>
  <c r="F181" i="1" s="1"/>
  <c r="F178" i="1"/>
  <c r="F177" i="1"/>
  <c r="E177" i="1"/>
  <c r="E176" i="1" s="1"/>
  <c r="D177" i="1"/>
  <c r="D176" i="1" s="1"/>
  <c r="F176" i="1" s="1"/>
  <c r="F175" i="1"/>
  <c r="F174" i="1"/>
  <c r="F173" i="1"/>
  <c r="F172" i="1"/>
  <c r="F171" i="1"/>
  <c r="F170" i="1"/>
  <c r="E169" i="1"/>
  <c r="F169" i="1" s="1"/>
  <c r="D169" i="1"/>
  <c r="F168" i="1"/>
  <c r="F167" i="1"/>
  <c r="F166" i="1"/>
  <c r="F165" i="1"/>
  <c r="F164" i="1"/>
  <c r="E163" i="1"/>
  <c r="E162" i="1" s="1"/>
  <c r="D163" i="1"/>
  <c r="F163" i="1" s="1"/>
  <c r="F161" i="1"/>
  <c r="E160" i="1"/>
  <c r="F160" i="1" s="1"/>
  <c r="D160" i="1"/>
  <c r="F159" i="1"/>
  <c r="E158" i="1"/>
  <c r="D158" i="1"/>
  <c r="F158" i="1" s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E135" i="1"/>
  <c r="D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E108" i="1"/>
  <c r="D108" i="1"/>
  <c r="F108" i="1" s="1"/>
  <c r="F107" i="1"/>
  <c r="F106" i="1"/>
  <c r="F105" i="1"/>
  <c r="F104" i="1"/>
  <c r="F103" i="1"/>
  <c r="F102" i="1"/>
  <c r="F101" i="1"/>
  <c r="E100" i="1"/>
  <c r="D100" i="1"/>
  <c r="F98" i="1"/>
  <c r="F97" i="1"/>
  <c r="E96" i="1"/>
  <c r="D96" i="1"/>
  <c r="E95" i="1"/>
  <c r="F94" i="1"/>
  <c r="F93" i="1"/>
  <c r="F92" i="1"/>
  <c r="E91" i="1"/>
  <c r="E90" i="1" s="1"/>
  <c r="D91" i="1"/>
  <c r="D90" i="1"/>
  <c r="F89" i="1"/>
  <c r="F88" i="1"/>
  <c r="F87" i="1"/>
  <c r="E86" i="1"/>
  <c r="D86" i="1"/>
  <c r="F85" i="1"/>
  <c r="E84" i="1"/>
  <c r="D84" i="1"/>
  <c r="F84" i="1" s="1"/>
  <c r="F83" i="1"/>
  <c r="F82" i="1"/>
  <c r="F81" i="1"/>
  <c r="E80" i="1"/>
  <c r="D80" i="1"/>
  <c r="F79" i="1"/>
  <c r="E78" i="1"/>
  <c r="D78" i="1"/>
  <c r="F78" i="1" s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E61" i="1"/>
  <c r="D61" i="1"/>
  <c r="F60" i="1"/>
  <c r="E59" i="1"/>
  <c r="E58" i="1" s="1"/>
  <c r="D59" i="1"/>
  <c r="F57" i="1"/>
  <c r="F56" i="1"/>
  <c r="F55" i="1"/>
  <c r="E54" i="1"/>
  <c r="D54" i="1"/>
  <c r="F54" i="1" s="1"/>
  <c r="F53" i="1"/>
  <c r="E52" i="1"/>
  <c r="D52" i="1"/>
  <c r="F52" i="1" s="1"/>
  <c r="F51" i="1"/>
  <c r="E50" i="1"/>
  <c r="D50" i="1"/>
  <c r="F49" i="1"/>
  <c r="F48" i="1"/>
  <c r="F47" i="1"/>
  <c r="F46" i="1"/>
  <c r="E45" i="1"/>
  <c r="D45" i="1"/>
  <c r="F44" i="1"/>
  <c r="E43" i="1"/>
  <c r="D43" i="1"/>
  <c r="F43" i="1" s="1"/>
  <c r="F41" i="1"/>
  <c r="F40" i="1"/>
  <c r="E39" i="1"/>
  <c r="D39" i="1"/>
  <c r="F38" i="1"/>
  <c r="F37" i="1"/>
  <c r="F36" i="1"/>
  <c r="F35" i="1"/>
  <c r="E34" i="1"/>
  <c r="D34" i="1"/>
  <c r="F34" i="1" s="1"/>
  <c r="F33" i="1"/>
  <c r="F32" i="1"/>
  <c r="E31" i="1"/>
  <c r="E27" i="1" s="1"/>
  <c r="D31" i="1"/>
  <c r="F30" i="1"/>
  <c r="F29" i="1"/>
  <c r="E28" i="1"/>
  <c r="D28" i="1"/>
  <c r="F26" i="1"/>
  <c r="F25" i="1"/>
  <c r="E24" i="1"/>
  <c r="D24" i="1"/>
  <c r="F24" i="1" s="1"/>
  <c r="F23" i="1"/>
  <c r="F22" i="1"/>
  <c r="E21" i="1"/>
  <c r="D21" i="1"/>
  <c r="F20" i="1"/>
  <c r="F19" i="1"/>
  <c r="F18" i="1"/>
  <c r="E17" i="1"/>
  <c r="D17" i="1"/>
  <c r="F16" i="1"/>
  <c r="F15" i="1"/>
  <c r="E14" i="1"/>
  <c r="D14" i="1"/>
  <c r="F14" i="1" s="1"/>
  <c r="F13" i="1"/>
  <c r="F12" i="1"/>
  <c r="F11" i="1"/>
  <c r="F10" i="1"/>
  <c r="F9" i="1"/>
  <c r="F8" i="1"/>
  <c r="E7" i="1"/>
  <c r="D7" i="1"/>
  <c r="E7" i="3" l="1"/>
  <c r="F22" i="3"/>
  <c r="E43" i="3"/>
  <c r="F81" i="3"/>
  <c r="F97" i="3"/>
  <c r="E180" i="3"/>
  <c r="D163" i="3"/>
  <c r="F163" i="3" s="1"/>
  <c r="F177" i="3"/>
  <c r="F205" i="3"/>
  <c r="D251" i="3"/>
  <c r="F251" i="3" s="1"/>
  <c r="F256" i="3"/>
  <c r="F259" i="3"/>
  <c r="F184" i="3"/>
  <c r="F206" i="3"/>
  <c r="F260" i="3"/>
  <c r="F8" i="3"/>
  <c r="F32" i="3"/>
  <c r="F46" i="3"/>
  <c r="F170" i="3"/>
  <c r="F182" i="3"/>
  <c r="F298" i="3"/>
  <c r="D59" i="3"/>
  <c r="F59" i="3" s="1"/>
  <c r="F55" i="3"/>
  <c r="F60" i="3"/>
  <c r="F91" i="3"/>
  <c r="F96" i="3"/>
  <c r="F161" i="3"/>
  <c r="D177" i="3"/>
  <c r="F196" i="3"/>
  <c r="D209" i="3"/>
  <c r="D241" i="3" s="1"/>
  <c r="F214" i="3"/>
  <c r="F244" i="3"/>
  <c r="F163" i="2"/>
  <c r="F161" i="2"/>
  <c r="F252" i="2"/>
  <c r="F256" i="2"/>
  <c r="F22" i="2"/>
  <c r="F81" i="2"/>
  <c r="F296" i="2"/>
  <c r="F159" i="2"/>
  <c r="F196" i="2"/>
  <c r="E7" i="2"/>
  <c r="F87" i="2"/>
  <c r="D187" i="2"/>
  <c r="D190" i="2" s="1"/>
  <c r="F213" i="2"/>
  <c r="F205" i="2"/>
  <c r="F8" i="2"/>
  <c r="F18" i="2"/>
  <c r="F32" i="2"/>
  <c r="E180" i="2"/>
  <c r="F192" i="2"/>
  <c r="F201" i="2"/>
  <c r="F206" i="2"/>
  <c r="F209" i="2"/>
  <c r="D251" i="2"/>
  <c r="F294" i="2"/>
  <c r="F298" i="2"/>
  <c r="D43" i="2"/>
  <c r="F43" i="2" s="1"/>
  <c r="E59" i="2"/>
  <c r="E100" i="2" s="1"/>
  <c r="E181" i="2" s="1"/>
  <c r="D7" i="2"/>
  <c r="F7" i="2" s="1"/>
  <c r="D180" i="2"/>
  <c r="F194" i="2"/>
  <c r="F28" i="2"/>
  <c r="F35" i="2"/>
  <c r="F40" i="2"/>
  <c r="E43" i="2"/>
  <c r="F53" i="2"/>
  <c r="D59" i="2"/>
  <c r="F79" i="2"/>
  <c r="D91" i="2"/>
  <c r="F91" i="2" s="1"/>
  <c r="F178" i="2"/>
  <c r="F184" i="2"/>
  <c r="F189" i="2"/>
  <c r="F214" i="2"/>
  <c r="D259" i="2"/>
  <c r="F259" i="2" s="1"/>
  <c r="F7" i="1"/>
  <c r="F17" i="1"/>
  <c r="F31" i="1"/>
  <c r="F183" i="1"/>
  <c r="F45" i="1"/>
  <c r="F59" i="1"/>
  <c r="F80" i="1"/>
  <c r="E240" i="1"/>
  <c r="F213" i="1"/>
  <c r="E287" i="1"/>
  <c r="F287" i="1" s="1"/>
  <c r="F259" i="1"/>
  <c r="F61" i="1"/>
  <c r="F86" i="1"/>
  <c r="F91" i="1"/>
  <c r="E179" i="1"/>
  <c r="D162" i="1"/>
  <c r="F162" i="1" s="1"/>
  <c r="E186" i="1"/>
  <c r="E189" i="1" s="1"/>
  <c r="F251" i="1"/>
  <c r="F254" i="1"/>
  <c r="F293" i="1"/>
  <c r="E100" i="3"/>
  <c r="E181" i="3" s="1"/>
  <c r="E191" i="3" s="1"/>
  <c r="E290" i="3" s="1"/>
  <c r="E292" i="3" s="1"/>
  <c r="E300" i="3" s="1"/>
  <c r="F7" i="3"/>
  <c r="F213" i="3"/>
  <c r="E241" i="3"/>
  <c r="E289" i="3" s="1"/>
  <c r="F209" i="3"/>
  <c r="D190" i="3"/>
  <c r="F190" i="3" s="1"/>
  <c r="D43" i="3"/>
  <c r="F43" i="3" s="1"/>
  <c r="F101" i="3"/>
  <c r="E241" i="2"/>
  <c r="E190" i="2"/>
  <c r="F190" i="2" s="1"/>
  <c r="F187" i="2"/>
  <c r="F251" i="2"/>
  <c r="F62" i="2"/>
  <c r="E255" i="2"/>
  <c r="F255" i="2" s="1"/>
  <c r="F25" i="2"/>
  <c r="D241" i="2"/>
  <c r="F60" i="2"/>
  <c r="F164" i="2"/>
  <c r="F182" i="2"/>
  <c r="F210" i="2"/>
  <c r="F244" i="2"/>
  <c r="F29" i="2"/>
  <c r="F97" i="2"/>
  <c r="D42" i="1"/>
  <c r="F50" i="1"/>
  <c r="F90" i="1"/>
  <c r="F208" i="1"/>
  <c r="D240" i="1"/>
  <c r="D6" i="1"/>
  <c r="F21" i="1"/>
  <c r="F39" i="1"/>
  <c r="E42" i="1"/>
  <c r="D95" i="1"/>
  <c r="F95" i="1" s="1"/>
  <c r="F96" i="1"/>
  <c r="F135" i="1"/>
  <c r="F204" i="1"/>
  <c r="F209" i="1"/>
  <c r="E6" i="1"/>
  <c r="E99" i="1" s="1"/>
  <c r="D27" i="1"/>
  <c r="F27" i="1" s="1"/>
  <c r="F28" i="1"/>
  <c r="D58" i="1"/>
  <c r="F58" i="1" s="1"/>
  <c r="D186" i="1"/>
  <c r="F258" i="1"/>
  <c r="F100" i="1"/>
  <c r="D100" i="3" l="1"/>
  <c r="D180" i="3"/>
  <c r="F180" i="3" s="1"/>
  <c r="D288" i="3"/>
  <c r="F288" i="3" s="1"/>
  <c r="D100" i="2"/>
  <c r="F180" i="2"/>
  <c r="F59" i="2"/>
  <c r="D288" i="2"/>
  <c r="E288" i="2"/>
  <c r="F288" i="2" s="1"/>
  <c r="E288" i="1"/>
  <c r="E180" i="1"/>
  <c r="E190" i="1" s="1"/>
  <c r="E289" i="1" s="1"/>
  <c r="E291" i="1" s="1"/>
  <c r="E299" i="1" s="1"/>
  <c r="D179" i="1"/>
  <c r="F179" i="1" s="1"/>
  <c r="F241" i="3"/>
  <c r="F100" i="3"/>
  <c r="D181" i="3"/>
  <c r="F241" i="2"/>
  <c r="D289" i="2"/>
  <c r="D181" i="2"/>
  <c r="F100" i="2"/>
  <c r="E191" i="2"/>
  <c r="D189" i="1"/>
  <c r="F189" i="1" s="1"/>
  <c r="F186" i="1"/>
  <c r="F42" i="1"/>
  <c r="D99" i="1"/>
  <c r="F6" i="1"/>
  <c r="F240" i="1"/>
  <c r="D288" i="1"/>
  <c r="F288" i="1" s="1"/>
  <c r="D289" i="3" l="1"/>
  <c r="F289" i="3" s="1"/>
  <c r="E289" i="2"/>
  <c r="E290" i="2" s="1"/>
  <c r="E292" i="2" s="1"/>
  <c r="E300" i="2" s="1"/>
  <c r="F289" i="2"/>
  <c r="D191" i="3"/>
  <c r="F181" i="3"/>
  <c r="D191" i="2"/>
  <c r="F181" i="2"/>
  <c r="D180" i="1"/>
  <c r="F99" i="1"/>
  <c r="F191" i="3" l="1"/>
  <c r="D290" i="3"/>
  <c r="D290" i="2"/>
  <c r="F191" i="2"/>
  <c r="F180" i="1"/>
  <c r="D190" i="1"/>
  <c r="D292" i="3" l="1"/>
  <c r="F290" i="3"/>
  <c r="D292" i="2"/>
  <c r="F290" i="2"/>
  <c r="D289" i="1"/>
  <c r="F190" i="1"/>
  <c r="D300" i="3" l="1"/>
  <c r="F300" i="3" s="1"/>
  <c r="F292" i="3"/>
  <c r="F292" i="2"/>
  <c r="D300" i="2"/>
  <c r="F300" i="2" s="1"/>
  <c r="F289" i="1"/>
  <c r="D291" i="1"/>
  <c r="D299" i="1" l="1"/>
  <c r="F299" i="1" s="1"/>
  <c r="F291" i="1"/>
</calcChain>
</file>

<file path=xl/sharedStrings.xml><?xml version="1.0" encoding="utf-8"?>
<sst xmlns="http://schemas.openxmlformats.org/spreadsheetml/2006/main" count="936" uniqueCount="294">
  <si>
    <t>第二号第四様式（第二十三条第四項関係）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</si>
  <si>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松江市社会福祉協議会社会福祉事業  事業活動計算書</t>
    <phoneticPr fontId="4"/>
  </si>
  <si>
    <t>（自）平成31年4月1日  （至）令和2年3月31日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</si>
  <si>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</si>
  <si>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</si>
  <si>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</si>
  <si>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</si>
  <si>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</si>
  <si>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</si>
  <si>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</si>
  <si>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</si>
  <si>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　居宅介護料収益</t>
  </si>
  <si>
    <t>　　介護報酬収益</t>
  </si>
  <si>
    <t>　　介護予防報酬収益</t>
  </si>
  <si>
    <t>　　介護負担金収益（公費）</t>
  </si>
  <si>
    <t>　　介護負担金収益（一般）</t>
  </si>
  <si>
    <t>　　介護予防負担金収益（公費）</t>
  </si>
  <si>
    <t>　　介護予防負担金収益（一般）</t>
  </si>
  <si>
    <t>　居宅介護支援介護料収益</t>
  </si>
  <si>
    <t>　　居宅介護支援介護料収益</t>
  </si>
  <si>
    <t>　　介護予防支援介護料収益</t>
  </si>
  <si>
    <t>　介護予防・日常生活支援総合事業収益</t>
  </si>
  <si>
    <t>　　事業費収益</t>
  </si>
  <si>
    <t>　　事業負担金収益（公費）</t>
  </si>
  <si>
    <t>　　事業負担金収益（一般）</t>
  </si>
  <si>
    <t>　利用者等利用料収益</t>
  </si>
  <si>
    <t>　　食費収益（一般）</t>
  </si>
  <si>
    <t>　　その他の利用料収益</t>
  </si>
  <si>
    <t>　その他の事業収益</t>
  </si>
  <si>
    <t>　　補助金事業収益（介護保険」</t>
  </si>
  <si>
    <t>　　受託事業収益（介護保険）</t>
  </si>
  <si>
    <t>障害福祉サービス等事業収益</t>
  </si>
  <si>
    <t>　自立支援給付費収益</t>
  </si>
  <si>
    <t>　　介護給付費収益</t>
  </si>
  <si>
    <t>　利用者負担金収益</t>
  </si>
  <si>
    <t>　　補助金事業収益（一般）</t>
  </si>
  <si>
    <t>　　受託事業収益（一般）</t>
  </si>
  <si>
    <t>会費収益</t>
  </si>
  <si>
    <t>　一般会費収益</t>
  </si>
  <si>
    <t>　特別会費収益</t>
  </si>
  <si>
    <t>　法人会費収益</t>
  </si>
  <si>
    <t>　団体会費収益</t>
  </si>
  <si>
    <t>寄付金収益</t>
  </si>
  <si>
    <t>　寄付金収益</t>
  </si>
  <si>
    <t>　経常経費寄付金収益</t>
  </si>
  <si>
    <t>経常経費補助金収益</t>
  </si>
  <si>
    <t>　県補助金収益</t>
  </si>
  <si>
    <t>　　県補助金収益</t>
  </si>
  <si>
    <t>　市補助金収益</t>
  </si>
  <si>
    <t>　　社協運営補助金収益</t>
  </si>
  <si>
    <t>　　ボランティアセンター活動補助金収益</t>
  </si>
  <si>
    <t>　　すこやかライフ推進事業補助金収益</t>
  </si>
  <si>
    <t>　　その他市補助金収益</t>
  </si>
  <si>
    <t>　県社協補助金収益</t>
  </si>
  <si>
    <t>　　県社協補助金収益</t>
  </si>
  <si>
    <t>　その他補助金収益</t>
  </si>
  <si>
    <t>　　その他補助金収益</t>
  </si>
  <si>
    <t>　共同募金配分金収益</t>
  </si>
  <si>
    <t>　　一般募金配分金収益</t>
  </si>
  <si>
    <t>　　歳末たすけあい配分金収益</t>
  </si>
  <si>
    <t>　　災害準備金収益</t>
  </si>
  <si>
    <t>受託金収益</t>
  </si>
  <si>
    <t>　県受託金収益</t>
  </si>
  <si>
    <t>　　県受託金収入</t>
  </si>
  <si>
    <t>　市区町村受託金収益</t>
  </si>
  <si>
    <t>　　障がい児者相談事業受託金収益</t>
  </si>
  <si>
    <t>　　介護認定訪問調査事業受託金収益</t>
  </si>
  <si>
    <t>　　なごやか寄り合い事業受託金収益</t>
  </si>
  <si>
    <t>　　成年後見推進事業受託金収益</t>
  </si>
  <si>
    <t>　　生活支援コーディネート事業受託金収益</t>
  </si>
  <si>
    <t>　　福祉ボランティアポイント事業受託金収益</t>
  </si>
  <si>
    <t>　　生活困窮者自立相談支援事業受託金収益</t>
  </si>
  <si>
    <t>　　児童センター受託金収益</t>
  </si>
  <si>
    <t>　　地域包括支援センター事業受託金収益」</t>
  </si>
  <si>
    <t>　　在宅医療介護連携推進事業受託金収益</t>
  </si>
  <si>
    <t>　　移送サービス事業受託金収益</t>
  </si>
  <si>
    <t>　　総合福祉センター受託金収益</t>
  </si>
  <si>
    <t>　　老人福祉センター受託金収益</t>
  </si>
  <si>
    <t>　　高齢者生活支援センター受託金収益</t>
  </si>
  <si>
    <t>　　西ふれあいプラザ受託金収益</t>
  </si>
  <si>
    <t>　　その他市区町村受託金収益</t>
  </si>
  <si>
    <t>　全社協受託金</t>
  </si>
  <si>
    <t>　　全社協受託金収益</t>
  </si>
  <si>
    <t>　都道府県社協受託金収益</t>
  </si>
  <si>
    <t>　　生活福祉資金貸付事業受託金収益</t>
  </si>
  <si>
    <t>　　福祉サービス利用援助事業受託金収益</t>
  </si>
  <si>
    <t>　　その他県社協受託金収益</t>
  </si>
  <si>
    <t>　その他受託金収益</t>
  </si>
  <si>
    <t>　　その他受託金収益</t>
  </si>
  <si>
    <t>事業収益</t>
  </si>
  <si>
    <t>　参加費収益</t>
  </si>
  <si>
    <t>　利用料収益</t>
  </si>
  <si>
    <t>　会費収益</t>
  </si>
  <si>
    <t>負担金収益</t>
  </si>
  <si>
    <t>　負担金収益</t>
  </si>
  <si>
    <t>　　日赤事務費負担金収益</t>
  </si>
  <si>
    <t>　　福祉会負担金収益</t>
  </si>
  <si>
    <t>　　その他負担金収益</t>
  </si>
  <si>
    <t>その他の収益</t>
  </si>
  <si>
    <t>　その他の収益</t>
  </si>
  <si>
    <t>　　退職手当積立基金預け金差益</t>
  </si>
  <si>
    <t>　　その他の収益</t>
  </si>
  <si>
    <t>サービス活動収益計（１）</t>
  </si>
  <si>
    <t>費用</t>
  </si>
  <si>
    <t>人件費</t>
  </si>
  <si>
    <t>　役員報酬</t>
  </si>
  <si>
    <t>　職員給料</t>
  </si>
  <si>
    <t>　職員賞与</t>
  </si>
  <si>
    <t>　非常勤職員給与</t>
  </si>
  <si>
    <t>　派遣職員費</t>
  </si>
  <si>
    <t>　退職給付費用</t>
  </si>
  <si>
    <t>　法定福利費</t>
  </si>
  <si>
    <t>事業費</t>
  </si>
  <si>
    <t>　諸謝金</t>
  </si>
  <si>
    <t>　旅費交通費</t>
  </si>
  <si>
    <t>　研修研究費</t>
  </si>
  <si>
    <t>　消耗器具備品費支出</t>
  </si>
  <si>
    <t>　印刷製本費</t>
  </si>
  <si>
    <t>　水道光熱費支出</t>
  </si>
  <si>
    <t>　燃料費支出</t>
  </si>
  <si>
    <t>　修繕費</t>
  </si>
  <si>
    <t>　通信運搬費</t>
  </si>
  <si>
    <t>　会議費</t>
  </si>
  <si>
    <t>　広報費</t>
  </si>
  <si>
    <t>　業務委託費</t>
  </si>
  <si>
    <t>　手数料</t>
  </si>
  <si>
    <t>　保険料支出</t>
  </si>
  <si>
    <t>　賃借料支出</t>
  </si>
  <si>
    <t>　租税公課</t>
  </si>
  <si>
    <t>　保守料</t>
  </si>
  <si>
    <t>　車輛費支出</t>
  </si>
  <si>
    <t>　給食費</t>
  </si>
  <si>
    <t>　介護用品費</t>
  </si>
  <si>
    <t>　渉外費</t>
  </si>
  <si>
    <t>　諸会費</t>
  </si>
  <si>
    <t>　保健衛生費支出</t>
  </si>
  <si>
    <t>　保育材料費支出</t>
  </si>
  <si>
    <t>　教養娯楽費支出</t>
  </si>
  <si>
    <t>　雑費</t>
  </si>
  <si>
    <t>事務費</t>
  </si>
  <si>
    <t>　福利厚生費</t>
  </si>
  <si>
    <t>　事務消耗品費</t>
  </si>
  <si>
    <t>　水道光熱費</t>
  </si>
  <si>
    <t>　燃料費</t>
  </si>
  <si>
    <t>　保険料</t>
  </si>
  <si>
    <t>　賃借料</t>
  </si>
  <si>
    <t>　車両費</t>
  </si>
  <si>
    <t>利用者負担軽減額</t>
  </si>
  <si>
    <t>　利用者負担軽減額</t>
  </si>
  <si>
    <t>分担金費用</t>
  </si>
  <si>
    <t>　分担金費用</t>
  </si>
  <si>
    <t>助成金費用</t>
  </si>
  <si>
    <t>　助成金費用</t>
  </si>
  <si>
    <t>　　福祉団体助成金費用</t>
  </si>
  <si>
    <t>　　すこやかライフ推進事業助成金費用</t>
  </si>
  <si>
    <t>　　地区社協助成金費用</t>
  </si>
  <si>
    <t>　　指定寄付金費用</t>
  </si>
  <si>
    <t>　　その他の助成金費用</t>
  </si>
  <si>
    <t>基金組入額</t>
  </si>
  <si>
    <t>　福祉事業基金組入額</t>
  </si>
  <si>
    <t>　財政調整基金組入額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</si>
  <si>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</si>
  <si>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</si>
  <si>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</si>
  <si>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</si>
  <si>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</si>
  <si>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　その他の費用</t>
  </si>
  <si>
    <t>　　退職手当積立基金預け金差損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</si>
  <si>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</si>
  <si>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</si>
  <si>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</si>
  <si>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</si>
  <si>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　受取金利息配当金収益</t>
  </si>
  <si>
    <t>その他のサービス活動外収益</t>
  </si>
  <si>
    <t>　受入研修費収益</t>
  </si>
  <si>
    <t>　利用者等外給食収益</t>
  </si>
  <si>
    <t>サービス活動外収益計（４）</t>
  </si>
  <si>
    <t>支払利息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</si>
  <si>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</si>
  <si>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</si>
  <si>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</si>
  <si>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</si>
  <si>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</si>
  <si>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　施設整備等補助金収益</t>
  </si>
  <si>
    <t>施設整備等寄附金収益</t>
  </si>
  <si>
    <t>　施設整備等寄附金収益</t>
  </si>
  <si>
    <t>固定資産受贈額</t>
  </si>
  <si>
    <t>　土地受贈額</t>
  </si>
  <si>
    <t>　建物受贈額</t>
  </si>
  <si>
    <t>　車両運搬具受贈額</t>
  </si>
  <si>
    <t>　器具及び備品受贈額</t>
  </si>
  <si>
    <t>固定資産売却益</t>
  </si>
  <si>
    <t>　車輌運搬具売却益</t>
  </si>
  <si>
    <t>　器具及び備品売却益</t>
  </si>
  <si>
    <t>　その他売却収益</t>
  </si>
  <si>
    <t>事業区分間繰入金収益</t>
  </si>
  <si>
    <t>　事業区分間繰入金収益</t>
  </si>
  <si>
    <t>　　社会福祉事業区分繰入金収益</t>
  </si>
  <si>
    <t>　　公益事業区分繰入金収益</t>
  </si>
  <si>
    <t>拠点区分間繰入金収益</t>
  </si>
  <si>
    <t>　拠点区分間繰入金収益</t>
  </si>
  <si>
    <t>　　社会福祉事業拠点区分繰入金収益</t>
  </si>
  <si>
    <t>　　介護センター事業拠点区分繰入金収益</t>
  </si>
  <si>
    <t>サービス区分間繰入金収益</t>
  </si>
  <si>
    <t>　サービス区分間繰入金収益</t>
  </si>
  <si>
    <t>　　法人運営事業サービス区分間繰入金収益</t>
  </si>
  <si>
    <t>　　篤志寄付金配分事業サービス区分間繰入金収益</t>
  </si>
  <si>
    <t>　　なごやか寄り合い事業サービス区分間繰入金収益</t>
  </si>
  <si>
    <t>　　生活困窮者自立相談支援事業サービス区分間繰入金収益</t>
  </si>
  <si>
    <t>　　成年後見推進事業サービス区分間繰入金収益</t>
  </si>
  <si>
    <t>　　障がい児（者）相談事業サービス区分間繰入金収益</t>
  </si>
  <si>
    <t>　　介護員養成事業サービス区分間繰入金収収益</t>
  </si>
  <si>
    <t>　　介護認定訪問調査事業サービス区分間繰入金収益</t>
  </si>
  <si>
    <t>　　生活支援コーディネート事業受託サービス区分間繰入金収益</t>
  </si>
  <si>
    <t>　　松江社協居宅介支援護事業サービス区分間繰入金収益</t>
  </si>
  <si>
    <t>　　美保関居宅介護支援事業サービス区分間繰入金収益</t>
  </si>
  <si>
    <t>　　松南居宅介護支援事業サービス区分間繰入金収益</t>
  </si>
  <si>
    <t>　　宍道居宅介護支援事業サービス区分間繰入金収益</t>
  </si>
  <si>
    <t>　　美保関通所介護事業サービス区分間繰入金収益</t>
  </si>
  <si>
    <t>　　松江社協訪問介護事業サービス区分間繰入金収益</t>
  </si>
  <si>
    <t>　　美保関訪問介護事業サービス区分間繰入金収益</t>
  </si>
  <si>
    <t>　　松南訪問介護事業サービス区分間繰入金収益</t>
  </si>
  <si>
    <t>　　宍道訪問介護事業サービス区分間繰入金収益</t>
  </si>
  <si>
    <t>　　松江社協障がい者居宅等介護事業サービス区分間繰入金収益</t>
  </si>
  <si>
    <t>　　美保関障がい者居宅等介護事業サービス区分間繰入金収益</t>
  </si>
  <si>
    <t>　　松南障がい者居宅等介護事業サービス区分間繰入金収益</t>
  </si>
  <si>
    <t>　　宍道障がい者居宅等介護事業サービス区分間繰入金収益</t>
  </si>
  <si>
    <t>　　その他事業サービス区分間繰入金収益</t>
  </si>
  <si>
    <t>事業区分間固定資産移管収益</t>
  </si>
  <si>
    <t>拠点区分間固定資産移管収益</t>
  </si>
  <si>
    <t>サービス区分間固定資産移管収益</t>
  </si>
  <si>
    <t>特別収益計（８）</t>
  </si>
  <si>
    <t>基本金組入額</t>
  </si>
  <si>
    <t>資産評価損</t>
  </si>
  <si>
    <t>固定資産売却損・処分損</t>
  </si>
  <si>
    <t>　車輌運搬具売却損・処分損</t>
  </si>
  <si>
    <t>　器具及び備品売却損・処分損</t>
  </si>
  <si>
    <t>　その他の固定資産売却損・処分損</t>
  </si>
  <si>
    <t>国庫補助金等特別積立金取崩額（除却等）</t>
  </si>
  <si>
    <t>国庫補助金等特別積立金積立額</t>
  </si>
  <si>
    <t>災害損失</t>
  </si>
  <si>
    <t>事業区分間繰入金費用</t>
  </si>
  <si>
    <t>　事業区分間繰入金費用</t>
  </si>
  <si>
    <t>　　社会福祉事業区分繰入金費用</t>
  </si>
  <si>
    <t>　　公益事業区分繰入金費用</t>
  </si>
  <si>
    <t>拠点区分間繰入金費用</t>
  </si>
  <si>
    <t>　拠点区分間繰入金費用</t>
  </si>
  <si>
    <t>　　社会福祉事業拠点区分繰入金費用</t>
  </si>
  <si>
    <t>　　介護センター事業拠点区分繰入金費用</t>
  </si>
  <si>
    <t>サービス区分間繰入金費用</t>
  </si>
  <si>
    <t>　サービス区分間繰入金費用</t>
  </si>
  <si>
    <t>　　法人運営事業サービス区分間繰入金費用</t>
  </si>
  <si>
    <t>　　企画広報事業サービス区分間繰入金費用</t>
  </si>
  <si>
    <t>　　ボランティアセンター事業サービス区分間繰入金費用</t>
  </si>
  <si>
    <t>　　福祉でまちづくり事業サービス区分間繰入金費用</t>
  </si>
  <si>
    <t>　　総合相談事業サービス区分間繰入金費用</t>
  </si>
  <si>
    <t>　　福祉サービス利用援助事業サービス区分間繰入金費用</t>
  </si>
  <si>
    <t>　　成年後見推進事業サービス区分間繰入金費用</t>
  </si>
  <si>
    <t>　　ゆうあいヘルプ事業サービス区分間繰入金費用</t>
  </si>
  <si>
    <t>　　民生融金貸付事業サービス区分間繰入金費用</t>
  </si>
  <si>
    <t>　　松江社協居宅介護支援事業サービス区分間繰入金費用</t>
  </si>
  <si>
    <t>　　美保関居宅介護支援事業サービス区分間繰入金費用</t>
  </si>
  <si>
    <t>　　松南居宅介護支援事業サービス区分間繰入金費用</t>
  </si>
  <si>
    <t>　　宍道居宅介護支援事業サービス区分間繰入金費用</t>
  </si>
  <si>
    <t>　　美保関通所介護事業サービス区分間繰入金費用</t>
  </si>
  <si>
    <t>　　松江社協訪問介護事業サービス区分間繰入金費用</t>
  </si>
  <si>
    <t>　　美保関訪問介護事業サービス区分間繰入金費用</t>
  </si>
  <si>
    <t>　　松南訪問介護事業サービス区分間繰入金費用</t>
  </si>
  <si>
    <t>　　宍道訪問介護事業サービス区分間繰入金費用</t>
  </si>
  <si>
    <t>　　松江社協障がい者居宅等介護事業サービス区分間繰入金費用</t>
  </si>
  <si>
    <t>　　美保関障がい者居宅等介護事業サービス区分間繰入金費用</t>
  </si>
  <si>
    <t>　　松南障がい者居宅等介護事業サービス区分間繰入金費用</t>
  </si>
  <si>
    <t>　　宍道障がい者居宅等介護事業サービス区分間繰入金費用</t>
  </si>
  <si>
    <t>　　その他事業サービス区分間繰入金費用</t>
  </si>
  <si>
    <t>事業区分間固定資産移管費用</t>
  </si>
  <si>
    <t>拠点区分間固定資産移管費用</t>
  </si>
  <si>
    <t>サービス区分間固定資産移管費用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</si>
  <si>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</si>
  <si>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</si>
  <si>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</si>
  <si>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</si>
  <si>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</si>
  <si>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</si>
  <si>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</si>
  <si>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</si>
  <si>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基金取崩額（１５）</t>
  </si>
  <si>
    <t>　財政調整基金取崩額額</t>
  </si>
  <si>
    <t>その他の積立金取崩額（１６）</t>
  </si>
  <si>
    <t>　介護保険事業積立金取崩額額</t>
  </si>
  <si>
    <t>その他の積立金積立額（１７）</t>
  </si>
  <si>
    <t>　介護保険事業積立金積立額</t>
  </si>
  <si>
    <t>次期繰越活動増減差額（１８）＝（１３）＋（１４）＋（１５）＋（１６）－（１７）</t>
  </si>
  <si>
    <t>松江市社会福祉協議会介護センター事業  事業活動計算書</t>
    <phoneticPr fontId="4"/>
  </si>
  <si>
    <t>松江市社会福祉協議会公益事業  事業活動計算書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</si>
</sst>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>
    <font>
      <sz val="11"/>
      <color theme="1"/>
      <name val="Yu Gothic"/>
      <family val="2"/>
      <scheme val="minor"/>
    </font>
    <font>
      <sz val="16"/>
      <color theme="1"/>
      <name val="Meiryo UI"/>
      <family val="3"/>
      <charset val="128"/>
    </font>
    <font>
      <sz val="6"/>
      <name val="Yu Gothic"/>
      <family val="3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>
      <alignment horizontal="left" vertical="top"/>
    </xf>
  </cellStyleXfs>
  <cellXfs count="35">
    <xf numFmtId="0" fontId="0" fillId="0" borderId="0" xfId="0"/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horizontal="left" vertical="center" textRotation="255"/>
    </xf>
    <xf numFmtId="0" fontId="7" fillId="0" borderId="2" xfId="2" applyNumberFormat="1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0" fontId="7" fillId="0" borderId="3" xfId="2" applyNumberFormat="1" applyFont="1" applyFill="1" applyBorder="1" applyAlignment="1">
      <alignment horizontal="left" vertical="center" textRotation="255"/>
    </xf>
    <xf numFmtId="0" fontId="7" fillId="0" borderId="3" xfId="2" applyNumberFormat="1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4" xfId="2" applyNumberFormat="1" applyFont="1" applyFill="1" applyBorder="1" applyAlignment="1">
      <alignment horizontal="left" vertical="center" textRotation="255"/>
    </xf>
    <xf numFmtId="0" fontId="7" fillId="0" borderId="1" xfId="2" applyNumberFormat="1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NumberFormat="1" applyFont="1" applyFill="1" applyBorder="1" applyAlignment="1">
      <alignment vertical="center" shrinkToFit="1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5" xfId="2" applyNumberFormat="1" applyFont="1" applyFill="1" applyBorder="1">
      <alignment horizontal="left" vertical="top"/>
    </xf>
    <xf numFmtId="0" fontId="7" fillId="0" borderId="6" xfId="2" applyNumberFormat="1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2" xfId="2" applyNumberFormat="1" applyFont="1" applyFill="1" applyBorder="1" applyAlignment="1">
      <alignment vertical="center" textRotation="255" shrinkToFit="1"/>
    </xf>
    <xf numFmtId="0" fontId="7" fillId="0" borderId="3" xfId="2" applyNumberFormat="1" applyFont="1" applyFill="1" applyBorder="1" applyAlignment="1">
      <alignment vertical="center" textRotation="255" shrinkToFit="1"/>
    </xf>
    <xf numFmtId="0" fontId="7" fillId="0" borderId="11" xfId="2" applyNumberFormat="1" applyFont="1" applyFill="1" applyBorder="1">
      <alignment horizontal="left" vertical="top"/>
    </xf>
    <xf numFmtId="0" fontId="7" fillId="0" borderId="4" xfId="2" applyNumberFormat="1" applyFont="1" applyFill="1" applyBorder="1" applyAlignment="1">
      <alignment vertical="center" textRotation="255" shrinkToFit="1"/>
    </xf>
    <xf numFmtId="0" fontId="0" fillId="0" borderId="0" xfId="0" applyAlignment="1">
      <alignment vertical="center"/>
    </xf>
  </cellXfs>
  <cellStyles count="3">
    <cellStyle name="標準" xfId="0" builtinId="0"/>
    <cellStyle name="標準 2" xfId="2" xr:uid="{4028D636-E9DE-4368-BABF-977DC4F8DC01}"/>
    <cellStyle name="標準 3" xfId="1" xr:uid="{0BA6B5A9-DB1E-4C0B-86D6-01763B1582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9"/>
  <sheetViews>
    <sheetView showGridLines="0" tabSelected="1" workbookViewId="0">
      <selection activeCell="C23" sqref="C23"/>
    </sheetView>
  </sheetViews>
  <sheetFormatPr defaultRowHeight="18.75"/>
  <cols>
    <col min="1" max="2" width="2.875" style="34" customWidth="1"/>
    <col min="3" max="3" width="59.75" style="34" customWidth="1"/>
    <col min="4" max="6" width="20.75" style="34" customWidth="1"/>
  </cols>
  <sheetData>
    <row r="1" spans="1:6" ht="21">
      <c r="A1" s="1"/>
      <c r="B1" s="1"/>
      <c r="C1" s="1"/>
      <c r="D1" s="2"/>
      <c r="E1" s="2"/>
      <c r="F1" s="3" t="s">
        <v>0</v>
      </c>
    </row>
    <row r="2" spans="1:6" ht="21">
      <c r="A2" s="4" t="s">
        <v>1</v>
      </c>
      <c r="B2" s="4"/>
      <c r="C2" s="4"/>
      <c r="D2" s="4"/>
      <c r="E2" s="4"/>
      <c r="F2" s="4"/>
    </row>
    <row r="3" spans="1:6" ht="21">
      <c r="A3" s="5" t="s">
        <v>2</v>
      </c>
      <c r="B3" s="5"/>
      <c r="C3" s="5"/>
      <c r="D3" s="5"/>
      <c r="E3" s="5"/>
      <c r="F3" s="5"/>
    </row>
    <row r="4" spans="1:6">
      <c r="A4" s="6"/>
      <c r="B4" s="6"/>
      <c r="C4" s="6"/>
      <c r="D4" s="6"/>
      <c r="E4" s="2"/>
      <c r="F4" s="6" t="s">
        <v>3</v>
      </c>
    </row>
    <row r="5" spans="1:6">
      <c r="A5" s="7" t="s">
        <v>4</v>
      </c>
      <c r="B5" s="7"/>
      <c r="C5" s="7"/>
      <c r="D5" s="8" t="s">
        <v>5</v>
      </c>
      <c r="E5" s="8" t="s">
        <v>6</v>
      </c>
      <c r="F5" s="8" t="s">
        <v>7</v>
      </c>
    </row>
    <row r="6" spans="1:6">
      <c r="A6" s="9" t="s">
        <v>8</v>
      </c>
      <c r="B6" s="9" t="s">
        <v>9</v>
      </c>
      <c r="C6" s="10" t="s">
        <v>10</v>
      </c>
      <c r="D6" s="11">
        <f>+D7+D14+D17+D21+D24</f>
        <v>217800</v>
      </c>
      <c r="E6" s="11">
        <f>+E7+E14+E17+E21+E24</f>
        <v>261200</v>
      </c>
      <c r="F6" s="11">
        <f>D6-E6</f>
        <v>-43400</v>
      </c>
    </row>
    <row r="7" spans="1:6">
      <c r="A7" s="12"/>
      <c r="B7" s="12"/>
      <c r="C7" s="13" t="s">
        <v>11</v>
      </c>
      <c r="D7" s="14">
        <f>+D8+D9+D10+D11+D12+D13</f>
        <v>0</v>
      </c>
      <c r="E7" s="14">
        <f>+E8+E9+E10+E11+E12+E13</f>
        <v>0</v>
      </c>
      <c r="F7" s="14">
        <f t="shared" ref="F7:F70" si="0">D7-E7</f>
        <v>0</v>
      </c>
    </row>
    <row r="8" spans="1:6">
      <c r="A8" s="12"/>
      <c r="B8" s="12"/>
      <c r="C8" s="13" t="s">
        <v>12</v>
      </c>
      <c r="D8" s="14"/>
      <c r="E8" s="14"/>
      <c r="F8" s="14">
        <f t="shared" si="0"/>
        <v>0</v>
      </c>
    </row>
    <row r="9" spans="1:6">
      <c r="A9" s="12"/>
      <c r="B9" s="12"/>
      <c r="C9" s="13" t="s">
        <v>13</v>
      </c>
      <c r="D9" s="14"/>
      <c r="E9" s="14"/>
      <c r="F9" s="14">
        <f t="shared" si="0"/>
        <v>0</v>
      </c>
    </row>
    <row r="10" spans="1:6">
      <c r="A10" s="12"/>
      <c r="B10" s="12"/>
      <c r="C10" s="13" t="s">
        <v>14</v>
      </c>
      <c r="D10" s="14"/>
      <c r="E10" s="14"/>
      <c r="F10" s="14">
        <f t="shared" si="0"/>
        <v>0</v>
      </c>
    </row>
    <row r="11" spans="1:6">
      <c r="A11" s="12"/>
      <c r="B11" s="12"/>
      <c r="C11" s="13" t="s">
        <v>15</v>
      </c>
      <c r="D11" s="14"/>
      <c r="E11" s="14"/>
      <c r="F11" s="14">
        <f t="shared" si="0"/>
        <v>0</v>
      </c>
    </row>
    <row r="12" spans="1:6">
      <c r="A12" s="12"/>
      <c r="B12" s="12"/>
      <c r="C12" s="13" t="s">
        <v>16</v>
      </c>
      <c r="D12" s="14"/>
      <c r="E12" s="14"/>
      <c r="F12" s="14">
        <f t="shared" si="0"/>
        <v>0</v>
      </c>
    </row>
    <row r="13" spans="1:6">
      <c r="A13" s="12"/>
      <c r="B13" s="12"/>
      <c r="C13" s="13" t="s">
        <v>17</v>
      </c>
      <c r="D13" s="14"/>
      <c r="E13" s="14"/>
      <c r="F13" s="14">
        <f t="shared" si="0"/>
        <v>0</v>
      </c>
    </row>
    <row r="14" spans="1:6">
      <c r="A14" s="12"/>
      <c r="B14" s="12"/>
      <c r="C14" s="13" t="s">
        <v>18</v>
      </c>
      <c r="D14" s="14">
        <f>+D15+D16</f>
        <v>0</v>
      </c>
      <c r="E14" s="14">
        <f>+E15+E16</f>
        <v>0</v>
      </c>
      <c r="F14" s="14">
        <f t="shared" si="0"/>
        <v>0</v>
      </c>
    </row>
    <row r="15" spans="1:6">
      <c r="A15" s="12"/>
      <c r="B15" s="12"/>
      <c r="C15" s="13" t="s">
        <v>19</v>
      </c>
      <c r="D15" s="14"/>
      <c r="E15" s="14"/>
      <c r="F15" s="14">
        <f t="shared" si="0"/>
        <v>0</v>
      </c>
    </row>
    <row r="16" spans="1:6">
      <c r="A16" s="12"/>
      <c r="B16" s="12"/>
      <c r="C16" s="13" t="s">
        <v>20</v>
      </c>
      <c r="D16" s="14"/>
      <c r="E16" s="14"/>
      <c r="F16" s="14">
        <f t="shared" si="0"/>
        <v>0</v>
      </c>
    </row>
    <row r="17" spans="1:6">
      <c r="A17" s="12"/>
      <c r="B17" s="12"/>
      <c r="C17" s="13" t="s">
        <v>21</v>
      </c>
      <c r="D17" s="14">
        <f>+D18+D19+D20</f>
        <v>217800</v>
      </c>
      <c r="E17" s="14">
        <f>+E18+E19+E20</f>
        <v>261200</v>
      </c>
      <c r="F17" s="14">
        <f t="shared" si="0"/>
        <v>-43400</v>
      </c>
    </row>
    <row r="18" spans="1:6">
      <c r="A18" s="12"/>
      <c r="B18" s="12"/>
      <c r="C18" s="13" t="s">
        <v>22</v>
      </c>
      <c r="D18" s="14">
        <v>173500</v>
      </c>
      <c r="E18" s="14">
        <v>232000</v>
      </c>
      <c r="F18" s="14">
        <f t="shared" si="0"/>
        <v>-58500</v>
      </c>
    </row>
    <row r="19" spans="1:6">
      <c r="A19" s="12"/>
      <c r="B19" s="12"/>
      <c r="C19" s="13" t="s">
        <v>23</v>
      </c>
      <c r="D19" s="14"/>
      <c r="E19" s="14"/>
      <c r="F19" s="14">
        <f t="shared" si="0"/>
        <v>0</v>
      </c>
    </row>
    <row r="20" spans="1:6">
      <c r="A20" s="12"/>
      <c r="B20" s="12"/>
      <c r="C20" s="13" t="s">
        <v>24</v>
      </c>
      <c r="D20" s="14">
        <v>44300</v>
      </c>
      <c r="E20" s="14">
        <v>29200</v>
      </c>
      <c r="F20" s="14">
        <f t="shared" si="0"/>
        <v>15100</v>
      </c>
    </row>
    <row r="21" spans="1:6">
      <c r="A21" s="12"/>
      <c r="B21" s="12"/>
      <c r="C21" s="13" t="s">
        <v>25</v>
      </c>
      <c r="D21" s="14">
        <f>+D22+D23</f>
        <v>0</v>
      </c>
      <c r="E21" s="14">
        <f>+E22+E23</f>
        <v>0</v>
      </c>
      <c r="F21" s="14">
        <f t="shared" si="0"/>
        <v>0</v>
      </c>
    </row>
    <row r="22" spans="1:6">
      <c r="A22" s="12"/>
      <c r="B22" s="12"/>
      <c r="C22" s="13" t="s">
        <v>26</v>
      </c>
      <c r="D22" s="14"/>
      <c r="E22" s="14"/>
      <c r="F22" s="14">
        <f t="shared" si="0"/>
        <v>0</v>
      </c>
    </row>
    <row r="23" spans="1:6">
      <c r="A23" s="12"/>
      <c r="B23" s="12"/>
      <c r="C23" s="13" t="s">
        <v>27</v>
      </c>
      <c r="D23" s="14"/>
      <c r="E23" s="14"/>
      <c r="F23" s="14">
        <f t="shared" si="0"/>
        <v>0</v>
      </c>
    </row>
    <row r="24" spans="1:6">
      <c r="A24" s="12"/>
      <c r="B24" s="12"/>
      <c r="C24" s="13" t="s">
        <v>28</v>
      </c>
      <c r="D24" s="14">
        <f>+D25+D26</f>
        <v>0</v>
      </c>
      <c r="E24" s="14">
        <f>+E25+E26</f>
        <v>0</v>
      </c>
      <c r="F24" s="14">
        <f t="shared" si="0"/>
        <v>0</v>
      </c>
    </row>
    <row r="25" spans="1:6">
      <c r="A25" s="12"/>
      <c r="B25" s="12"/>
      <c r="C25" s="13" t="s">
        <v>29</v>
      </c>
      <c r="D25" s="14"/>
      <c r="E25" s="14"/>
      <c r="F25" s="14">
        <f t="shared" si="0"/>
        <v>0</v>
      </c>
    </row>
    <row r="26" spans="1:6">
      <c r="A26" s="12"/>
      <c r="B26" s="12"/>
      <c r="C26" s="13" t="s">
        <v>30</v>
      </c>
      <c r="D26" s="14"/>
      <c r="E26" s="14"/>
      <c r="F26" s="14">
        <f t="shared" si="0"/>
        <v>0</v>
      </c>
    </row>
    <row r="27" spans="1:6">
      <c r="A27" s="12"/>
      <c r="B27" s="12"/>
      <c r="C27" s="13" t="s">
        <v>31</v>
      </c>
      <c r="D27" s="14">
        <f>+D28+D30+D31</f>
        <v>0</v>
      </c>
      <c r="E27" s="14">
        <f>+E28+E30+E31</f>
        <v>0</v>
      </c>
      <c r="F27" s="14">
        <f t="shared" si="0"/>
        <v>0</v>
      </c>
    </row>
    <row r="28" spans="1:6">
      <c r="A28" s="12"/>
      <c r="B28" s="12"/>
      <c r="C28" s="13" t="s">
        <v>32</v>
      </c>
      <c r="D28" s="14">
        <f>+D29</f>
        <v>0</v>
      </c>
      <c r="E28" s="14">
        <f>+E29</f>
        <v>0</v>
      </c>
      <c r="F28" s="14">
        <f t="shared" si="0"/>
        <v>0</v>
      </c>
    </row>
    <row r="29" spans="1:6">
      <c r="A29" s="12"/>
      <c r="B29" s="12"/>
      <c r="C29" s="13" t="s">
        <v>33</v>
      </c>
      <c r="D29" s="14"/>
      <c r="E29" s="14"/>
      <c r="F29" s="14">
        <f t="shared" si="0"/>
        <v>0</v>
      </c>
    </row>
    <row r="30" spans="1:6">
      <c r="A30" s="12"/>
      <c r="B30" s="12"/>
      <c r="C30" s="13" t="s">
        <v>34</v>
      </c>
      <c r="D30" s="14"/>
      <c r="E30" s="14"/>
      <c r="F30" s="14">
        <f t="shared" si="0"/>
        <v>0</v>
      </c>
    </row>
    <row r="31" spans="1:6">
      <c r="A31" s="12"/>
      <c r="B31" s="12"/>
      <c r="C31" s="13" t="s">
        <v>28</v>
      </c>
      <c r="D31" s="14">
        <f>+D32+D33</f>
        <v>0</v>
      </c>
      <c r="E31" s="14">
        <f>+E32+E33</f>
        <v>0</v>
      </c>
      <c r="F31" s="14">
        <f t="shared" si="0"/>
        <v>0</v>
      </c>
    </row>
    <row r="32" spans="1:6">
      <c r="A32" s="12"/>
      <c r="B32" s="12"/>
      <c r="C32" s="13" t="s">
        <v>35</v>
      </c>
      <c r="D32" s="14"/>
      <c r="E32" s="14"/>
      <c r="F32" s="14">
        <f t="shared" si="0"/>
        <v>0</v>
      </c>
    </row>
    <row r="33" spans="1:6">
      <c r="A33" s="12"/>
      <c r="B33" s="12"/>
      <c r="C33" s="13" t="s">
        <v>36</v>
      </c>
      <c r="D33" s="14"/>
      <c r="E33" s="14"/>
      <c r="F33" s="14">
        <f t="shared" si="0"/>
        <v>0</v>
      </c>
    </row>
    <row r="34" spans="1:6">
      <c r="A34" s="12"/>
      <c r="B34" s="12"/>
      <c r="C34" s="13" t="s">
        <v>37</v>
      </c>
      <c r="D34" s="14">
        <f>+D35+D36+D37+D38</f>
        <v>27655929</v>
      </c>
      <c r="E34" s="14">
        <f>+E35+E36+E37+E38</f>
        <v>28664712</v>
      </c>
      <c r="F34" s="14">
        <f t="shared" si="0"/>
        <v>-1008783</v>
      </c>
    </row>
    <row r="35" spans="1:6">
      <c r="A35" s="12"/>
      <c r="B35" s="12"/>
      <c r="C35" s="13" t="s">
        <v>38</v>
      </c>
      <c r="D35" s="14">
        <v>26628929</v>
      </c>
      <c r="E35" s="14">
        <v>27507712</v>
      </c>
      <c r="F35" s="14">
        <f t="shared" si="0"/>
        <v>-878783</v>
      </c>
    </row>
    <row r="36" spans="1:6">
      <c r="A36" s="12"/>
      <c r="B36" s="12"/>
      <c r="C36" s="13" t="s">
        <v>39</v>
      </c>
      <c r="D36" s="14">
        <v>49000</v>
      </c>
      <c r="E36" s="14">
        <v>182000</v>
      </c>
      <c r="F36" s="14">
        <f t="shared" si="0"/>
        <v>-133000</v>
      </c>
    </row>
    <row r="37" spans="1:6">
      <c r="A37" s="12"/>
      <c r="B37" s="12"/>
      <c r="C37" s="13" t="s">
        <v>40</v>
      </c>
      <c r="D37" s="14">
        <v>705000</v>
      </c>
      <c r="E37" s="14">
        <v>715000</v>
      </c>
      <c r="F37" s="14">
        <f t="shared" si="0"/>
        <v>-10000</v>
      </c>
    </row>
    <row r="38" spans="1:6">
      <c r="A38" s="12"/>
      <c r="B38" s="12"/>
      <c r="C38" s="13" t="s">
        <v>41</v>
      </c>
      <c r="D38" s="14">
        <v>273000</v>
      </c>
      <c r="E38" s="14">
        <v>260000</v>
      </c>
      <c r="F38" s="14">
        <f t="shared" si="0"/>
        <v>13000</v>
      </c>
    </row>
    <row r="39" spans="1:6">
      <c r="A39" s="12"/>
      <c r="B39" s="12"/>
      <c r="C39" s="13" t="s">
        <v>42</v>
      </c>
      <c r="D39" s="14">
        <f>+D40+D41</f>
        <v>28286776</v>
      </c>
      <c r="E39" s="14">
        <f>+E40+E41</f>
        <v>36724740</v>
      </c>
      <c r="F39" s="14">
        <f t="shared" si="0"/>
        <v>-8437964</v>
      </c>
    </row>
    <row r="40" spans="1:6">
      <c r="A40" s="12"/>
      <c r="B40" s="12"/>
      <c r="C40" s="13" t="s">
        <v>43</v>
      </c>
      <c r="D40" s="14">
        <v>27169395</v>
      </c>
      <c r="E40" s="14">
        <v>29646215</v>
      </c>
      <c r="F40" s="14">
        <f t="shared" si="0"/>
        <v>-2476820</v>
      </c>
    </row>
    <row r="41" spans="1:6">
      <c r="A41" s="12"/>
      <c r="B41" s="12"/>
      <c r="C41" s="13" t="s">
        <v>44</v>
      </c>
      <c r="D41" s="14">
        <v>1117381</v>
      </c>
      <c r="E41" s="14">
        <v>7078525</v>
      </c>
      <c r="F41" s="14">
        <f t="shared" si="0"/>
        <v>-5961144</v>
      </c>
    </row>
    <row r="42" spans="1:6">
      <c r="A42" s="12"/>
      <c r="B42" s="12"/>
      <c r="C42" s="13" t="s">
        <v>45</v>
      </c>
      <c r="D42" s="14">
        <f>+D43+D45+D50+D52+D54</f>
        <v>194122366</v>
      </c>
      <c r="E42" s="14">
        <f>+E43+E45+E50+E52+E54</f>
        <v>189202296</v>
      </c>
      <c r="F42" s="14">
        <f t="shared" si="0"/>
        <v>4920070</v>
      </c>
    </row>
    <row r="43" spans="1:6">
      <c r="A43" s="12"/>
      <c r="B43" s="12"/>
      <c r="C43" s="13" t="s">
        <v>46</v>
      </c>
      <c r="D43" s="14">
        <f>+D44</f>
        <v>0</v>
      </c>
      <c r="E43" s="14">
        <f>+E44</f>
        <v>0</v>
      </c>
      <c r="F43" s="14">
        <f t="shared" si="0"/>
        <v>0</v>
      </c>
    </row>
    <row r="44" spans="1:6">
      <c r="A44" s="12"/>
      <c r="B44" s="12"/>
      <c r="C44" s="13" t="s">
        <v>47</v>
      </c>
      <c r="D44" s="14"/>
      <c r="E44" s="14"/>
      <c r="F44" s="14">
        <f t="shared" si="0"/>
        <v>0</v>
      </c>
    </row>
    <row r="45" spans="1:6">
      <c r="A45" s="12"/>
      <c r="B45" s="12"/>
      <c r="C45" s="13" t="s">
        <v>48</v>
      </c>
      <c r="D45" s="14">
        <f>+D46+D47+D48+D49</f>
        <v>182443434</v>
      </c>
      <c r="E45" s="14">
        <f>+E46+E47+E48+E49</f>
        <v>177519920</v>
      </c>
      <c r="F45" s="14">
        <f t="shared" si="0"/>
        <v>4923514</v>
      </c>
    </row>
    <row r="46" spans="1:6">
      <c r="A46" s="12"/>
      <c r="B46" s="12"/>
      <c r="C46" s="13" t="s">
        <v>49</v>
      </c>
      <c r="D46" s="14">
        <v>137841851</v>
      </c>
      <c r="E46" s="14">
        <v>133758628</v>
      </c>
      <c r="F46" s="14">
        <f t="shared" si="0"/>
        <v>4083223</v>
      </c>
    </row>
    <row r="47" spans="1:6">
      <c r="A47" s="12"/>
      <c r="B47" s="12"/>
      <c r="C47" s="13" t="s">
        <v>50</v>
      </c>
      <c r="D47" s="14">
        <v>489000</v>
      </c>
      <c r="E47" s="14">
        <v>736000</v>
      </c>
      <c r="F47" s="14">
        <f t="shared" si="0"/>
        <v>-247000</v>
      </c>
    </row>
    <row r="48" spans="1:6">
      <c r="A48" s="12"/>
      <c r="B48" s="12"/>
      <c r="C48" s="13" t="s">
        <v>51</v>
      </c>
      <c r="D48" s="14"/>
      <c r="E48" s="14"/>
      <c r="F48" s="14">
        <f t="shared" si="0"/>
        <v>0</v>
      </c>
    </row>
    <row r="49" spans="1:6">
      <c r="A49" s="12"/>
      <c r="B49" s="12"/>
      <c r="C49" s="13" t="s">
        <v>52</v>
      </c>
      <c r="D49" s="14">
        <v>44112583</v>
      </c>
      <c r="E49" s="14">
        <v>43025292</v>
      </c>
      <c r="F49" s="14">
        <f t="shared" si="0"/>
        <v>1087291</v>
      </c>
    </row>
    <row r="50" spans="1:6">
      <c r="A50" s="12"/>
      <c r="B50" s="12"/>
      <c r="C50" s="13" t="s">
        <v>53</v>
      </c>
      <c r="D50" s="14">
        <f>+D51</f>
        <v>0</v>
      </c>
      <c r="E50" s="14">
        <f>+E51</f>
        <v>0</v>
      </c>
      <c r="F50" s="14">
        <f t="shared" si="0"/>
        <v>0</v>
      </c>
    </row>
    <row r="51" spans="1:6">
      <c r="A51" s="12"/>
      <c r="B51" s="12"/>
      <c r="C51" s="13" t="s">
        <v>54</v>
      </c>
      <c r="D51" s="14"/>
      <c r="E51" s="14"/>
      <c r="F51" s="14">
        <f t="shared" si="0"/>
        <v>0</v>
      </c>
    </row>
    <row r="52" spans="1:6">
      <c r="A52" s="12"/>
      <c r="B52" s="12"/>
      <c r="C52" s="13" t="s">
        <v>55</v>
      </c>
      <c r="D52" s="14">
        <f>+D53</f>
        <v>0</v>
      </c>
      <c r="E52" s="14">
        <f>+E53</f>
        <v>0</v>
      </c>
      <c r="F52" s="14">
        <f t="shared" si="0"/>
        <v>0</v>
      </c>
    </row>
    <row r="53" spans="1:6">
      <c r="A53" s="12"/>
      <c r="B53" s="12"/>
      <c r="C53" s="13" t="s">
        <v>56</v>
      </c>
      <c r="D53" s="14"/>
      <c r="E53" s="14"/>
      <c r="F53" s="14">
        <f t="shared" si="0"/>
        <v>0</v>
      </c>
    </row>
    <row r="54" spans="1:6">
      <c r="A54" s="12"/>
      <c r="B54" s="12"/>
      <c r="C54" s="13" t="s">
        <v>57</v>
      </c>
      <c r="D54" s="14">
        <f>+D55+D56+D57</f>
        <v>11678932</v>
      </c>
      <c r="E54" s="14">
        <f>+E55+E56+E57</f>
        <v>11682376</v>
      </c>
      <c r="F54" s="14">
        <f t="shared" si="0"/>
        <v>-3444</v>
      </c>
    </row>
    <row r="55" spans="1:6">
      <c r="A55" s="12"/>
      <c r="B55" s="12"/>
      <c r="C55" s="13" t="s">
        <v>58</v>
      </c>
      <c r="D55" s="14">
        <v>11678932</v>
      </c>
      <c r="E55" s="14">
        <v>11682376</v>
      </c>
      <c r="F55" s="14">
        <f t="shared" si="0"/>
        <v>-3444</v>
      </c>
    </row>
    <row r="56" spans="1:6">
      <c r="A56" s="12"/>
      <c r="B56" s="12"/>
      <c r="C56" s="13" t="s">
        <v>59</v>
      </c>
      <c r="D56" s="14"/>
      <c r="E56" s="14"/>
      <c r="F56" s="14">
        <f t="shared" si="0"/>
        <v>0</v>
      </c>
    </row>
    <row r="57" spans="1:6">
      <c r="A57" s="12"/>
      <c r="B57" s="12"/>
      <c r="C57" s="13" t="s">
        <v>60</v>
      </c>
      <c r="D57" s="14"/>
      <c r="E57" s="14"/>
      <c r="F57" s="14">
        <f t="shared" si="0"/>
        <v>0</v>
      </c>
    </row>
    <row r="58" spans="1:6">
      <c r="A58" s="12"/>
      <c r="B58" s="12"/>
      <c r="C58" s="13" t="s">
        <v>61</v>
      </c>
      <c r="D58" s="14">
        <f>+D59+D61+D78+D80+D84</f>
        <v>183569159</v>
      </c>
      <c r="E58" s="14">
        <f>+E59+E61+E78+E80+E84</f>
        <v>183697541</v>
      </c>
      <c r="F58" s="14">
        <f t="shared" si="0"/>
        <v>-128382</v>
      </c>
    </row>
    <row r="59" spans="1:6">
      <c r="A59" s="12"/>
      <c r="B59" s="12"/>
      <c r="C59" s="13" t="s">
        <v>62</v>
      </c>
      <c r="D59" s="14">
        <f>+D60</f>
        <v>0</v>
      </c>
      <c r="E59" s="14">
        <f>+E60</f>
        <v>0</v>
      </c>
      <c r="F59" s="14">
        <f t="shared" si="0"/>
        <v>0</v>
      </c>
    </row>
    <row r="60" spans="1:6">
      <c r="A60" s="12"/>
      <c r="B60" s="12"/>
      <c r="C60" s="13" t="s">
        <v>63</v>
      </c>
      <c r="D60" s="14"/>
      <c r="E60" s="14"/>
      <c r="F60" s="14">
        <f t="shared" si="0"/>
        <v>0</v>
      </c>
    </row>
    <row r="61" spans="1:6">
      <c r="A61" s="12"/>
      <c r="B61" s="12"/>
      <c r="C61" s="13" t="s">
        <v>64</v>
      </c>
      <c r="D61" s="14">
        <f>+D62+D63+D64+D65+D66+D67+D68+D69+D70+D71+D72+D73+D74+D75+D76+D77</f>
        <v>166361859</v>
      </c>
      <c r="E61" s="14">
        <f>+E62+E63+E64+E65+E66+E67+E68+E69+E70+E71+E72+E73+E74+E75+E76+E77</f>
        <v>165744241</v>
      </c>
      <c r="F61" s="14">
        <f t="shared" si="0"/>
        <v>617618</v>
      </c>
    </row>
    <row r="62" spans="1:6">
      <c r="A62" s="12"/>
      <c r="B62" s="12"/>
      <c r="C62" s="13" t="s">
        <v>65</v>
      </c>
      <c r="D62" s="14">
        <v>25803557</v>
      </c>
      <c r="E62" s="14">
        <v>29015504</v>
      </c>
      <c r="F62" s="14">
        <f t="shared" si="0"/>
        <v>-3211947</v>
      </c>
    </row>
    <row r="63" spans="1:6">
      <c r="A63" s="12"/>
      <c r="B63" s="12"/>
      <c r="C63" s="13" t="s">
        <v>66</v>
      </c>
      <c r="D63" s="14">
        <v>87950949</v>
      </c>
      <c r="E63" s="14">
        <v>86780618</v>
      </c>
      <c r="F63" s="14">
        <f t="shared" si="0"/>
        <v>1170331</v>
      </c>
    </row>
    <row r="64" spans="1:6">
      <c r="A64" s="12"/>
      <c r="B64" s="12"/>
      <c r="C64" s="13" t="s">
        <v>67</v>
      </c>
      <c r="D64" s="14">
        <v>7118726</v>
      </c>
      <c r="E64" s="14">
        <v>6894980</v>
      </c>
      <c r="F64" s="14">
        <f t="shared" si="0"/>
        <v>223746</v>
      </c>
    </row>
    <row r="65" spans="1:6">
      <c r="A65" s="12"/>
      <c r="B65" s="12"/>
      <c r="C65" s="13" t="s">
        <v>68</v>
      </c>
      <c r="D65" s="14">
        <v>1654619</v>
      </c>
      <c r="E65" s="14">
        <v>1826675</v>
      </c>
      <c r="F65" s="14">
        <f t="shared" si="0"/>
        <v>-172056</v>
      </c>
    </row>
    <row r="66" spans="1:6">
      <c r="A66" s="12"/>
      <c r="B66" s="12"/>
      <c r="C66" s="13" t="s">
        <v>69</v>
      </c>
      <c r="D66" s="14">
        <v>30865175</v>
      </c>
      <c r="E66" s="14">
        <v>29292953</v>
      </c>
      <c r="F66" s="14">
        <f t="shared" si="0"/>
        <v>1572222</v>
      </c>
    </row>
    <row r="67" spans="1:6">
      <c r="A67" s="12"/>
      <c r="B67" s="12"/>
      <c r="C67" s="13" t="s">
        <v>70</v>
      </c>
      <c r="D67" s="14">
        <v>4488154</v>
      </c>
      <c r="E67" s="14">
        <v>4328232</v>
      </c>
      <c r="F67" s="14">
        <f t="shared" si="0"/>
        <v>159922</v>
      </c>
    </row>
    <row r="68" spans="1:6">
      <c r="A68" s="12"/>
      <c r="B68" s="12"/>
      <c r="C68" s="13" t="s">
        <v>71</v>
      </c>
      <c r="D68" s="14"/>
      <c r="E68" s="14"/>
      <c r="F68" s="14">
        <f t="shared" si="0"/>
        <v>0</v>
      </c>
    </row>
    <row r="69" spans="1:6">
      <c r="A69" s="12"/>
      <c r="B69" s="12"/>
      <c r="C69" s="13" t="s">
        <v>72</v>
      </c>
      <c r="D69" s="14">
        <v>7965284</v>
      </c>
      <c r="E69" s="14">
        <v>7527432</v>
      </c>
      <c r="F69" s="14">
        <f t="shared" si="0"/>
        <v>437852</v>
      </c>
    </row>
    <row r="70" spans="1:6">
      <c r="A70" s="12"/>
      <c r="B70" s="12"/>
      <c r="C70" s="13" t="s">
        <v>73</v>
      </c>
      <c r="D70" s="14"/>
      <c r="E70" s="14"/>
      <c r="F70" s="14">
        <f t="shared" si="0"/>
        <v>0</v>
      </c>
    </row>
    <row r="71" spans="1:6">
      <c r="A71" s="12"/>
      <c r="B71" s="12"/>
      <c r="C71" s="13" t="s">
        <v>74</v>
      </c>
      <c r="D71" s="14"/>
      <c r="E71" s="14"/>
      <c r="F71" s="14">
        <f t="shared" ref="F71:F134" si="1">D71-E71</f>
        <v>0</v>
      </c>
    </row>
    <row r="72" spans="1:6">
      <c r="A72" s="12"/>
      <c r="B72" s="12"/>
      <c r="C72" s="13" t="s">
        <v>75</v>
      </c>
      <c r="D72" s="14"/>
      <c r="E72" s="14"/>
      <c r="F72" s="14">
        <f t="shared" si="1"/>
        <v>0</v>
      </c>
    </row>
    <row r="73" spans="1:6">
      <c r="A73" s="12"/>
      <c r="B73" s="12"/>
      <c r="C73" s="13" t="s">
        <v>76</v>
      </c>
      <c r="D73" s="14"/>
      <c r="E73" s="14"/>
      <c r="F73" s="14">
        <f t="shared" si="1"/>
        <v>0</v>
      </c>
    </row>
    <row r="74" spans="1:6">
      <c r="A74" s="12"/>
      <c r="B74" s="12"/>
      <c r="C74" s="13" t="s">
        <v>77</v>
      </c>
      <c r="D74" s="14"/>
      <c r="E74" s="14"/>
      <c r="F74" s="14">
        <f t="shared" si="1"/>
        <v>0</v>
      </c>
    </row>
    <row r="75" spans="1:6">
      <c r="A75" s="12"/>
      <c r="B75" s="12"/>
      <c r="C75" s="13" t="s">
        <v>78</v>
      </c>
      <c r="D75" s="14"/>
      <c r="E75" s="14"/>
      <c r="F75" s="14">
        <f t="shared" si="1"/>
        <v>0</v>
      </c>
    </row>
    <row r="76" spans="1:6">
      <c r="A76" s="12"/>
      <c r="B76" s="12"/>
      <c r="C76" s="13" t="s">
        <v>79</v>
      </c>
      <c r="D76" s="14"/>
      <c r="E76" s="14"/>
      <c r="F76" s="14">
        <f t="shared" si="1"/>
        <v>0</v>
      </c>
    </row>
    <row r="77" spans="1:6">
      <c r="A77" s="12"/>
      <c r="B77" s="12"/>
      <c r="C77" s="13" t="s">
        <v>80</v>
      </c>
      <c r="D77" s="14">
        <v>515395</v>
      </c>
      <c r="E77" s="14">
        <v>77847</v>
      </c>
      <c r="F77" s="14">
        <f t="shared" si="1"/>
        <v>437548</v>
      </c>
    </row>
    <row r="78" spans="1:6">
      <c r="A78" s="12"/>
      <c r="B78" s="12"/>
      <c r="C78" s="13" t="s">
        <v>81</v>
      </c>
      <c r="D78" s="14">
        <f>+D79</f>
        <v>0</v>
      </c>
      <c r="E78" s="14">
        <f>+E79</f>
        <v>0</v>
      </c>
      <c r="F78" s="14">
        <f t="shared" si="1"/>
        <v>0</v>
      </c>
    </row>
    <row r="79" spans="1:6">
      <c r="A79" s="12"/>
      <c r="B79" s="12"/>
      <c r="C79" s="13" t="s">
        <v>82</v>
      </c>
      <c r="D79" s="14"/>
      <c r="E79" s="14"/>
      <c r="F79" s="14">
        <f t="shared" si="1"/>
        <v>0</v>
      </c>
    </row>
    <row r="80" spans="1:6">
      <c r="A80" s="12"/>
      <c r="B80" s="12"/>
      <c r="C80" s="13" t="s">
        <v>83</v>
      </c>
      <c r="D80" s="14">
        <f>+D81+D82+D83</f>
        <v>17207300</v>
      </c>
      <c r="E80" s="14">
        <f>+E81+E82+E83</f>
        <v>17953300</v>
      </c>
      <c r="F80" s="14">
        <f t="shared" si="1"/>
        <v>-746000</v>
      </c>
    </row>
    <row r="81" spans="1:6">
      <c r="A81" s="12"/>
      <c r="B81" s="12"/>
      <c r="C81" s="13" t="s">
        <v>84</v>
      </c>
      <c r="D81" s="14">
        <v>2417300</v>
      </c>
      <c r="E81" s="14">
        <v>2423300</v>
      </c>
      <c r="F81" s="14">
        <f t="shared" si="1"/>
        <v>-6000</v>
      </c>
    </row>
    <row r="82" spans="1:6">
      <c r="A82" s="12"/>
      <c r="B82" s="12"/>
      <c r="C82" s="13" t="s">
        <v>85</v>
      </c>
      <c r="D82" s="14">
        <v>11140000</v>
      </c>
      <c r="E82" s="14">
        <v>11080000</v>
      </c>
      <c r="F82" s="14">
        <f t="shared" si="1"/>
        <v>60000</v>
      </c>
    </row>
    <row r="83" spans="1:6">
      <c r="A83" s="12"/>
      <c r="B83" s="12"/>
      <c r="C83" s="13" t="s">
        <v>86</v>
      </c>
      <c r="D83" s="14">
        <v>3650000</v>
      </c>
      <c r="E83" s="14">
        <v>4450000</v>
      </c>
      <c r="F83" s="14">
        <f t="shared" si="1"/>
        <v>-800000</v>
      </c>
    </row>
    <row r="84" spans="1:6">
      <c r="A84" s="12"/>
      <c r="B84" s="12"/>
      <c r="C84" s="13" t="s">
        <v>87</v>
      </c>
      <c r="D84" s="14">
        <f>+D85</f>
        <v>0</v>
      </c>
      <c r="E84" s="14">
        <f>+E85</f>
        <v>0</v>
      </c>
      <c r="F84" s="14">
        <f t="shared" si="1"/>
        <v>0</v>
      </c>
    </row>
    <row r="85" spans="1:6">
      <c r="A85" s="12"/>
      <c r="B85" s="12"/>
      <c r="C85" s="13" t="s">
        <v>88</v>
      </c>
      <c r="D85" s="14"/>
      <c r="E85" s="14"/>
      <c r="F85" s="14">
        <f t="shared" si="1"/>
        <v>0</v>
      </c>
    </row>
    <row r="86" spans="1:6">
      <c r="A86" s="12"/>
      <c r="B86" s="12"/>
      <c r="C86" s="13" t="s">
        <v>89</v>
      </c>
      <c r="D86" s="14">
        <f>+D87+D88+D89</f>
        <v>9480325</v>
      </c>
      <c r="E86" s="14">
        <f>+E87+E88+E89</f>
        <v>8835850</v>
      </c>
      <c r="F86" s="14">
        <f t="shared" si="1"/>
        <v>644475</v>
      </c>
    </row>
    <row r="87" spans="1:6">
      <c r="A87" s="12"/>
      <c r="B87" s="12"/>
      <c r="C87" s="13" t="s">
        <v>90</v>
      </c>
      <c r="D87" s="14">
        <v>14000</v>
      </c>
      <c r="E87" s="14">
        <v>97500</v>
      </c>
      <c r="F87" s="14">
        <f t="shared" si="1"/>
        <v>-83500</v>
      </c>
    </row>
    <row r="88" spans="1:6">
      <c r="A88" s="12"/>
      <c r="B88" s="12"/>
      <c r="C88" s="13" t="s">
        <v>91</v>
      </c>
      <c r="D88" s="14">
        <v>9319325</v>
      </c>
      <c r="E88" s="14">
        <v>8568350</v>
      </c>
      <c r="F88" s="14">
        <f t="shared" si="1"/>
        <v>750975</v>
      </c>
    </row>
    <row r="89" spans="1:6">
      <c r="A89" s="12"/>
      <c r="B89" s="12"/>
      <c r="C89" s="13" t="s">
        <v>92</v>
      </c>
      <c r="D89" s="14">
        <v>147000</v>
      </c>
      <c r="E89" s="14">
        <v>170000</v>
      </c>
      <c r="F89" s="14">
        <f t="shared" si="1"/>
        <v>-23000</v>
      </c>
    </row>
    <row r="90" spans="1:6">
      <c r="A90" s="12"/>
      <c r="B90" s="12"/>
      <c r="C90" s="13" t="s">
        <v>93</v>
      </c>
      <c r="D90" s="14">
        <f>+D91</f>
        <v>3125430</v>
      </c>
      <c r="E90" s="14">
        <f>+E91</f>
        <v>3531320</v>
      </c>
      <c r="F90" s="14">
        <f t="shared" si="1"/>
        <v>-405890</v>
      </c>
    </row>
    <row r="91" spans="1:6">
      <c r="A91" s="12"/>
      <c r="B91" s="12"/>
      <c r="C91" s="13" t="s">
        <v>94</v>
      </c>
      <c r="D91" s="14">
        <f>+D92+D93+D94</f>
        <v>3125430</v>
      </c>
      <c r="E91" s="14">
        <f>+E92+E93+E94</f>
        <v>3531320</v>
      </c>
      <c r="F91" s="14">
        <f t="shared" si="1"/>
        <v>-405890</v>
      </c>
    </row>
    <row r="92" spans="1:6">
      <c r="A92" s="12"/>
      <c r="B92" s="12"/>
      <c r="C92" s="13" t="s">
        <v>95</v>
      </c>
      <c r="D92" s="14">
        <v>2480000</v>
      </c>
      <c r="E92" s="14">
        <v>2500000</v>
      </c>
      <c r="F92" s="14">
        <f t="shared" si="1"/>
        <v>-20000</v>
      </c>
    </row>
    <row r="93" spans="1:6">
      <c r="A93" s="12"/>
      <c r="B93" s="12"/>
      <c r="C93" s="13" t="s">
        <v>96</v>
      </c>
      <c r="D93" s="14">
        <v>645430</v>
      </c>
      <c r="E93" s="14">
        <v>1031320</v>
      </c>
      <c r="F93" s="14">
        <f t="shared" si="1"/>
        <v>-385890</v>
      </c>
    </row>
    <row r="94" spans="1:6">
      <c r="A94" s="12"/>
      <c r="B94" s="12"/>
      <c r="C94" s="13" t="s">
        <v>97</v>
      </c>
      <c r="D94" s="14"/>
      <c r="E94" s="14"/>
      <c r="F94" s="14">
        <f t="shared" si="1"/>
        <v>0</v>
      </c>
    </row>
    <row r="95" spans="1:6">
      <c r="A95" s="12"/>
      <c r="B95" s="12"/>
      <c r="C95" s="13" t="s">
        <v>98</v>
      </c>
      <c r="D95" s="14">
        <f>+D96</f>
        <v>18146009</v>
      </c>
      <c r="E95" s="14">
        <f>+E96</f>
        <v>12320603</v>
      </c>
      <c r="F95" s="14">
        <f t="shared" si="1"/>
        <v>5825406</v>
      </c>
    </row>
    <row r="96" spans="1:6">
      <c r="A96" s="12"/>
      <c r="B96" s="12"/>
      <c r="C96" s="13" t="s">
        <v>99</v>
      </c>
      <c r="D96" s="14">
        <f>+D97+D98</f>
        <v>18146009</v>
      </c>
      <c r="E96" s="14">
        <f>+E97+E98</f>
        <v>12320603</v>
      </c>
      <c r="F96" s="14">
        <f t="shared" si="1"/>
        <v>5825406</v>
      </c>
    </row>
    <row r="97" spans="1:6">
      <c r="A97" s="12"/>
      <c r="B97" s="12"/>
      <c r="C97" s="13" t="s">
        <v>100</v>
      </c>
      <c r="D97" s="14">
        <v>15223910</v>
      </c>
      <c r="E97" s="14">
        <v>9233340</v>
      </c>
      <c r="F97" s="14">
        <f t="shared" si="1"/>
        <v>5990570</v>
      </c>
    </row>
    <row r="98" spans="1:6">
      <c r="A98" s="12"/>
      <c r="B98" s="12"/>
      <c r="C98" s="13" t="s">
        <v>101</v>
      </c>
      <c r="D98" s="14">
        <v>2922099</v>
      </c>
      <c r="E98" s="14">
        <v>3087263</v>
      </c>
      <c r="F98" s="14">
        <f t="shared" si="1"/>
        <v>-165164</v>
      </c>
    </row>
    <row r="99" spans="1:6">
      <c r="A99" s="12"/>
      <c r="B99" s="15"/>
      <c r="C99" s="16" t="s">
        <v>102</v>
      </c>
      <c r="D99" s="17">
        <f>+D6+D27+D34+D39+D42+D58+D86+D90+D95</f>
        <v>464603794</v>
      </c>
      <c r="E99" s="17">
        <f>+E6+E27+E34+E39+E42+E58+E86+E90+E95</f>
        <v>463238262</v>
      </c>
      <c r="F99" s="17">
        <f t="shared" si="1"/>
        <v>1365532</v>
      </c>
    </row>
    <row r="100" spans="1:6">
      <c r="A100" s="12"/>
      <c r="B100" s="9" t="s">
        <v>103</v>
      </c>
      <c r="C100" s="13" t="s">
        <v>104</v>
      </c>
      <c r="D100" s="14">
        <f>+D101+D102+D103+D104+D105+D106+D107</f>
        <v>393888175</v>
      </c>
      <c r="E100" s="14">
        <f>+E101+E102+E103+E104+E105+E106+E107</f>
        <v>352113384</v>
      </c>
      <c r="F100" s="14">
        <f t="shared" si="1"/>
        <v>41774791</v>
      </c>
    </row>
    <row r="101" spans="1:6">
      <c r="A101" s="12"/>
      <c r="B101" s="12"/>
      <c r="C101" s="13" t="s">
        <v>105</v>
      </c>
      <c r="D101" s="14">
        <v>11239091</v>
      </c>
      <c r="E101" s="14">
        <v>10848866</v>
      </c>
      <c r="F101" s="14">
        <f t="shared" si="1"/>
        <v>390225</v>
      </c>
    </row>
    <row r="102" spans="1:6">
      <c r="A102" s="12"/>
      <c r="B102" s="12"/>
      <c r="C102" s="13" t="s">
        <v>106</v>
      </c>
      <c r="D102" s="14">
        <v>139109587</v>
      </c>
      <c r="E102" s="14">
        <v>133990505</v>
      </c>
      <c r="F102" s="14">
        <f t="shared" si="1"/>
        <v>5119082</v>
      </c>
    </row>
    <row r="103" spans="1:6">
      <c r="A103" s="12"/>
      <c r="B103" s="12"/>
      <c r="C103" s="13" t="s">
        <v>107</v>
      </c>
      <c r="D103" s="14">
        <v>47856042</v>
      </c>
      <c r="E103" s="14">
        <v>46304248</v>
      </c>
      <c r="F103" s="14">
        <f t="shared" si="1"/>
        <v>1551794</v>
      </c>
    </row>
    <row r="104" spans="1:6">
      <c r="A104" s="12"/>
      <c r="B104" s="12"/>
      <c r="C104" s="13" t="s">
        <v>108</v>
      </c>
      <c r="D104" s="14">
        <v>91501181</v>
      </c>
      <c r="E104" s="14">
        <v>94202557</v>
      </c>
      <c r="F104" s="14">
        <f t="shared" si="1"/>
        <v>-2701376</v>
      </c>
    </row>
    <row r="105" spans="1:6">
      <c r="A105" s="12"/>
      <c r="B105" s="12"/>
      <c r="C105" s="13" t="s">
        <v>109</v>
      </c>
      <c r="D105" s="14"/>
      <c r="E105" s="14"/>
      <c r="F105" s="14">
        <f t="shared" si="1"/>
        <v>0</v>
      </c>
    </row>
    <row r="106" spans="1:6">
      <c r="A106" s="12"/>
      <c r="B106" s="12"/>
      <c r="C106" s="13" t="s">
        <v>110</v>
      </c>
      <c r="D106" s="14">
        <v>59675530</v>
      </c>
      <c r="E106" s="14">
        <v>22602100</v>
      </c>
      <c r="F106" s="14">
        <f t="shared" si="1"/>
        <v>37073430</v>
      </c>
    </row>
    <row r="107" spans="1:6">
      <c r="A107" s="12"/>
      <c r="B107" s="12"/>
      <c r="C107" s="13" t="s">
        <v>111</v>
      </c>
      <c r="D107" s="14">
        <v>44506744</v>
      </c>
      <c r="E107" s="14">
        <v>44165108</v>
      </c>
      <c r="F107" s="14">
        <f t="shared" si="1"/>
        <v>341636</v>
      </c>
    </row>
    <row r="108" spans="1:6">
      <c r="A108" s="12"/>
      <c r="B108" s="12"/>
      <c r="C108" s="13" t="s">
        <v>112</v>
      </c>
      <c r="D108" s="14">
        <f>+D109+D110+D111+D112+D113+D114+D115+D116+D117+D118+D119+D120+D121+D122+D123+D124+D125+D126+D127+D128+D129+D130+D131+D132+D133+D134</f>
        <v>43867109</v>
      </c>
      <c r="E108" s="14">
        <f>+E109+E110+E111+E112+E113+E114+E115+E116+E117+E118+E119+E120+E121+E122+E123+E124+E125+E126+E127+E128+E129+E130+E131+E132+E133+E134</f>
        <v>47004085</v>
      </c>
      <c r="F108" s="14">
        <f t="shared" si="1"/>
        <v>-3136976</v>
      </c>
    </row>
    <row r="109" spans="1:6">
      <c r="A109" s="12"/>
      <c r="B109" s="12"/>
      <c r="C109" s="13" t="s">
        <v>113</v>
      </c>
      <c r="D109" s="14">
        <v>1301576</v>
      </c>
      <c r="E109" s="14">
        <v>1625816</v>
      </c>
      <c r="F109" s="14">
        <f t="shared" si="1"/>
        <v>-324240</v>
      </c>
    </row>
    <row r="110" spans="1:6">
      <c r="A110" s="12"/>
      <c r="B110" s="12"/>
      <c r="C110" s="13" t="s">
        <v>114</v>
      </c>
      <c r="D110" s="14">
        <v>6064490</v>
      </c>
      <c r="E110" s="14">
        <v>6991250</v>
      </c>
      <c r="F110" s="14">
        <f t="shared" si="1"/>
        <v>-926760</v>
      </c>
    </row>
    <row r="111" spans="1:6">
      <c r="A111" s="12"/>
      <c r="B111" s="12"/>
      <c r="C111" s="13" t="s">
        <v>115</v>
      </c>
      <c r="D111" s="14">
        <v>263293</v>
      </c>
      <c r="E111" s="14">
        <v>455312</v>
      </c>
      <c r="F111" s="14">
        <f t="shared" si="1"/>
        <v>-192019</v>
      </c>
    </row>
    <row r="112" spans="1:6">
      <c r="A112" s="12"/>
      <c r="B112" s="12"/>
      <c r="C112" s="13" t="s">
        <v>116</v>
      </c>
      <c r="D112" s="14">
        <v>2143778</v>
      </c>
      <c r="E112" s="14">
        <v>3410157</v>
      </c>
      <c r="F112" s="14">
        <f t="shared" si="1"/>
        <v>-1266379</v>
      </c>
    </row>
    <row r="113" spans="1:6">
      <c r="A113" s="12"/>
      <c r="B113" s="12"/>
      <c r="C113" s="13" t="s">
        <v>117</v>
      </c>
      <c r="D113" s="14">
        <v>3684610</v>
      </c>
      <c r="E113" s="14">
        <v>4188252</v>
      </c>
      <c r="F113" s="14">
        <f t="shared" si="1"/>
        <v>-503642</v>
      </c>
    </row>
    <row r="114" spans="1:6">
      <c r="A114" s="12"/>
      <c r="B114" s="12"/>
      <c r="C114" s="13" t="s">
        <v>118</v>
      </c>
      <c r="D114" s="14">
        <v>1536512</v>
      </c>
      <c r="E114" s="14">
        <v>1623147</v>
      </c>
      <c r="F114" s="14">
        <f t="shared" si="1"/>
        <v>-86635</v>
      </c>
    </row>
    <row r="115" spans="1:6">
      <c r="A115" s="12"/>
      <c r="B115" s="12"/>
      <c r="C115" s="13" t="s">
        <v>119</v>
      </c>
      <c r="D115" s="14"/>
      <c r="E115" s="14"/>
      <c r="F115" s="14">
        <f t="shared" si="1"/>
        <v>0</v>
      </c>
    </row>
    <row r="116" spans="1:6">
      <c r="A116" s="12"/>
      <c r="B116" s="12"/>
      <c r="C116" s="13" t="s">
        <v>120</v>
      </c>
      <c r="D116" s="14">
        <v>321326</v>
      </c>
      <c r="E116" s="14">
        <v>1188302</v>
      </c>
      <c r="F116" s="14">
        <f t="shared" si="1"/>
        <v>-866976</v>
      </c>
    </row>
    <row r="117" spans="1:6">
      <c r="A117" s="12"/>
      <c r="B117" s="12"/>
      <c r="C117" s="13" t="s">
        <v>121</v>
      </c>
      <c r="D117" s="14">
        <v>2359565</v>
      </c>
      <c r="E117" s="14">
        <v>2267844</v>
      </c>
      <c r="F117" s="14">
        <f t="shared" si="1"/>
        <v>91721</v>
      </c>
    </row>
    <row r="118" spans="1:6">
      <c r="A118" s="12"/>
      <c r="B118" s="12"/>
      <c r="C118" s="13" t="s">
        <v>122</v>
      </c>
      <c r="D118" s="14">
        <v>19200</v>
      </c>
      <c r="E118" s="14">
        <v>22473</v>
      </c>
      <c r="F118" s="14">
        <f t="shared" si="1"/>
        <v>-3273</v>
      </c>
    </row>
    <row r="119" spans="1:6">
      <c r="A119" s="12"/>
      <c r="B119" s="12"/>
      <c r="C119" s="13" t="s">
        <v>123</v>
      </c>
      <c r="D119" s="14">
        <v>3926162</v>
      </c>
      <c r="E119" s="14">
        <v>4168361</v>
      </c>
      <c r="F119" s="14">
        <f t="shared" si="1"/>
        <v>-242199</v>
      </c>
    </row>
    <row r="120" spans="1:6">
      <c r="A120" s="12"/>
      <c r="B120" s="12"/>
      <c r="C120" s="13" t="s">
        <v>124</v>
      </c>
      <c r="D120" s="14">
        <v>8285210</v>
      </c>
      <c r="E120" s="14">
        <v>8517140</v>
      </c>
      <c r="F120" s="14">
        <f t="shared" si="1"/>
        <v>-231930</v>
      </c>
    </row>
    <row r="121" spans="1:6">
      <c r="A121" s="12"/>
      <c r="B121" s="12"/>
      <c r="C121" s="13" t="s">
        <v>125</v>
      </c>
      <c r="D121" s="14">
        <v>5593146</v>
      </c>
      <c r="E121" s="14">
        <v>4660199</v>
      </c>
      <c r="F121" s="14">
        <f t="shared" si="1"/>
        <v>932947</v>
      </c>
    </row>
    <row r="122" spans="1:6">
      <c r="A122" s="12"/>
      <c r="B122" s="12"/>
      <c r="C122" s="13" t="s">
        <v>126</v>
      </c>
      <c r="D122" s="14">
        <v>1727885</v>
      </c>
      <c r="E122" s="14">
        <v>1378231</v>
      </c>
      <c r="F122" s="14">
        <f t="shared" si="1"/>
        <v>349654</v>
      </c>
    </row>
    <row r="123" spans="1:6">
      <c r="A123" s="12"/>
      <c r="B123" s="12"/>
      <c r="C123" s="13" t="s">
        <v>127</v>
      </c>
      <c r="D123" s="14">
        <v>2489152</v>
      </c>
      <c r="E123" s="14">
        <v>2700474</v>
      </c>
      <c r="F123" s="14">
        <f t="shared" si="1"/>
        <v>-211322</v>
      </c>
    </row>
    <row r="124" spans="1:6">
      <c r="A124" s="12"/>
      <c r="B124" s="12"/>
      <c r="C124" s="13" t="s">
        <v>128</v>
      </c>
      <c r="D124" s="14">
        <v>174700</v>
      </c>
      <c r="E124" s="14">
        <v>124400</v>
      </c>
      <c r="F124" s="14">
        <f t="shared" si="1"/>
        <v>50300</v>
      </c>
    </row>
    <row r="125" spans="1:6">
      <c r="A125" s="12"/>
      <c r="B125" s="12"/>
      <c r="C125" s="13" t="s">
        <v>129</v>
      </c>
      <c r="D125" s="14">
        <v>278078</v>
      </c>
      <c r="E125" s="14">
        <v>273888</v>
      </c>
      <c r="F125" s="14">
        <f t="shared" si="1"/>
        <v>4190</v>
      </c>
    </row>
    <row r="126" spans="1:6">
      <c r="A126" s="12"/>
      <c r="B126" s="12"/>
      <c r="C126" s="13" t="s">
        <v>130</v>
      </c>
      <c r="D126" s="14">
        <v>3437726</v>
      </c>
      <c r="E126" s="14">
        <v>3064807</v>
      </c>
      <c r="F126" s="14">
        <f t="shared" si="1"/>
        <v>372919</v>
      </c>
    </row>
    <row r="127" spans="1:6">
      <c r="A127" s="12"/>
      <c r="B127" s="12"/>
      <c r="C127" s="13" t="s">
        <v>131</v>
      </c>
      <c r="D127" s="14"/>
      <c r="E127" s="14"/>
      <c r="F127" s="14">
        <f t="shared" si="1"/>
        <v>0</v>
      </c>
    </row>
    <row r="128" spans="1:6">
      <c r="A128" s="12"/>
      <c r="B128" s="12"/>
      <c r="C128" s="13" t="s">
        <v>132</v>
      </c>
      <c r="D128" s="14"/>
      <c r="E128" s="14"/>
      <c r="F128" s="14">
        <f t="shared" si="1"/>
        <v>0</v>
      </c>
    </row>
    <row r="129" spans="1:6">
      <c r="A129" s="12"/>
      <c r="B129" s="12"/>
      <c r="C129" s="13" t="s">
        <v>133</v>
      </c>
      <c r="D129" s="14">
        <v>52200</v>
      </c>
      <c r="E129" s="14">
        <v>30945</v>
      </c>
      <c r="F129" s="14">
        <f t="shared" si="1"/>
        <v>21255</v>
      </c>
    </row>
    <row r="130" spans="1:6">
      <c r="A130" s="12"/>
      <c r="B130" s="12"/>
      <c r="C130" s="13" t="s">
        <v>134</v>
      </c>
      <c r="D130" s="14">
        <v>104130</v>
      </c>
      <c r="E130" s="14">
        <v>105285</v>
      </c>
      <c r="F130" s="14">
        <f t="shared" si="1"/>
        <v>-1155</v>
      </c>
    </row>
    <row r="131" spans="1:6">
      <c r="A131" s="12"/>
      <c r="B131" s="12"/>
      <c r="C131" s="13" t="s">
        <v>135</v>
      </c>
      <c r="D131" s="14">
        <v>93323</v>
      </c>
      <c r="E131" s="14">
        <v>192920</v>
      </c>
      <c r="F131" s="14">
        <f t="shared" si="1"/>
        <v>-99597</v>
      </c>
    </row>
    <row r="132" spans="1:6">
      <c r="A132" s="12"/>
      <c r="B132" s="12"/>
      <c r="C132" s="13" t="s">
        <v>136</v>
      </c>
      <c r="D132" s="14">
        <v>11047</v>
      </c>
      <c r="E132" s="14">
        <v>14882</v>
      </c>
      <c r="F132" s="14">
        <f t="shared" si="1"/>
        <v>-3835</v>
      </c>
    </row>
    <row r="133" spans="1:6">
      <c r="A133" s="12"/>
      <c r="B133" s="12"/>
      <c r="C133" s="13" t="s">
        <v>137</v>
      </c>
      <c r="D133" s="14"/>
      <c r="E133" s="14"/>
      <c r="F133" s="14">
        <f t="shared" si="1"/>
        <v>0</v>
      </c>
    </row>
    <row r="134" spans="1:6">
      <c r="A134" s="12"/>
      <c r="B134" s="12"/>
      <c r="C134" s="13" t="s">
        <v>138</v>
      </c>
      <c r="D134" s="14"/>
      <c r="E134" s="14"/>
      <c r="F134" s="14">
        <f t="shared" si="1"/>
        <v>0</v>
      </c>
    </row>
    <row r="135" spans="1:6">
      <c r="A135" s="12"/>
      <c r="B135" s="12"/>
      <c r="C135" s="13" t="s">
        <v>139</v>
      </c>
      <c r="D135" s="14">
        <f>+D136+D137+D138+D139+D140+D141+D142+D143+D144+D145+D146+D147+D148+D149+D150+D151+D152+D153+D154+D155+D156+D157</f>
        <v>39393704</v>
      </c>
      <c r="E135" s="14">
        <f>+E136+E137+E138+E139+E140+E141+E142+E143+E144+E145+E146+E147+E148+E149+E150+E151+E152+E153+E154+E155+E156+E157</f>
        <v>40159841</v>
      </c>
      <c r="F135" s="14">
        <f t="shared" ref="F135:F198" si="2">D135-E135</f>
        <v>-766137</v>
      </c>
    </row>
    <row r="136" spans="1:6">
      <c r="A136" s="12"/>
      <c r="B136" s="12"/>
      <c r="C136" s="13" t="s">
        <v>140</v>
      </c>
      <c r="D136" s="14">
        <v>2230660</v>
      </c>
      <c r="E136" s="14">
        <v>1995742</v>
      </c>
      <c r="F136" s="14">
        <f t="shared" si="2"/>
        <v>234918</v>
      </c>
    </row>
    <row r="137" spans="1:6">
      <c r="A137" s="12"/>
      <c r="B137" s="12"/>
      <c r="C137" s="13" t="s">
        <v>113</v>
      </c>
      <c r="D137" s="14">
        <v>99000</v>
      </c>
      <c r="E137" s="14">
        <v>100000</v>
      </c>
      <c r="F137" s="14">
        <f t="shared" si="2"/>
        <v>-1000</v>
      </c>
    </row>
    <row r="138" spans="1:6">
      <c r="A138" s="12"/>
      <c r="B138" s="12"/>
      <c r="C138" s="13" t="s">
        <v>114</v>
      </c>
      <c r="D138" s="14">
        <v>1578269</v>
      </c>
      <c r="E138" s="14">
        <v>1425818</v>
      </c>
      <c r="F138" s="14">
        <f t="shared" si="2"/>
        <v>152451</v>
      </c>
    </row>
    <row r="139" spans="1:6">
      <c r="A139" s="12"/>
      <c r="B139" s="12"/>
      <c r="C139" s="13" t="s">
        <v>115</v>
      </c>
      <c r="D139" s="14">
        <v>461400</v>
      </c>
      <c r="E139" s="14">
        <v>350400</v>
      </c>
      <c r="F139" s="14">
        <f t="shared" si="2"/>
        <v>111000</v>
      </c>
    </row>
    <row r="140" spans="1:6">
      <c r="A140" s="12"/>
      <c r="B140" s="12"/>
      <c r="C140" s="13" t="s">
        <v>141</v>
      </c>
      <c r="D140" s="14">
        <v>909296</v>
      </c>
      <c r="E140" s="14">
        <v>624666</v>
      </c>
      <c r="F140" s="14">
        <f t="shared" si="2"/>
        <v>284630</v>
      </c>
    </row>
    <row r="141" spans="1:6">
      <c r="A141" s="12"/>
      <c r="B141" s="12"/>
      <c r="C141" s="13" t="s">
        <v>117</v>
      </c>
      <c r="D141" s="14">
        <v>382081</v>
      </c>
      <c r="E141" s="14">
        <v>240740</v>
      </c>
      <c r="F141" s="14">
        <f t="shared" si="2"/>
        <v>141341</v>
      </c>
    </row>
    <row r="142" spans="1:6">
      <c r="A142" s="12"/>
      <c r="B142" s="12"/>
      <c r="C142" s="13" t="s">
        <v>142</v>
      </c>
      <c r="D142" s="14">
        <v>1282837</v>
      </c>
      <c r="E142" s="14">
        <v>1278082</v>
      </c>
      <c r="F142" s="14">
        <f t="shared" si="2"/>
        <v>4755</v>
      </c>
    </row>
    <row r="143" spans="1:6">
      <c r="A143" s="12"/>
      <c r="B143" s="12"/>
      <c r="C143" s="13" t="s">
        <v>143</v>
      </c>
      <c r="D143" s="14"/>
      <c r="E143" s="14"/>
      <c r="F143" s="14">
        <f t="shared" si="2"/>
        <v>0</v>
      </c>
    </row>
    <row r="144" spans="1:6">
      <c r="A144" s="12"/>
      <c r="B144" s="12"/>
      <c r="C144" s="13" t="s">
        <v>120</v>
      </c>
      <c r="D144" s="14">
        <v>22680</v>
      </c>
      <c r="E144" s="14">
        <v>92844</v>
      </c>
      <c r="F144" s="14">
        <f t="shared" si="2"/>
        <v>-70164</v>
      </c>
    </row>
    <row r="145" spans="1:6">
      <c r="A145" s="12"/>
      <c r="B145" s="12"/>
      <c r="C145" s="13" t="s">
        <v>121</v>
      </c>
      <c r="D145" s="14">
        <v>1091027</v>
      </c>
      <c r="E145" s="14">
        <v>1237474</v>
      </c>
      <c r="F145" s="14">
        <f t="shared" si="2"/>
        <v>-146447</v>
      </c>
    </row>
    <row r="146" spans="1:6">
      <c r="A146" s="12"/>
      <c r="B146" s="12"/>
      <c r="C146" s="13" t="s">
        <v>122</v>
      </c>
      <c r="D146" s="14">
        <v>7620</v>
      </c>
      <c r="E146" s="14">
        <v>11330</v>
      </c>
      <c r="F146" s="14">
        <f t="shared" si="2"/>
        <v>-3710</v>
      </c>
    </row>
    <row r="147" spans="1:6">
      <c r="A147" s="12"/>
      <c r="B147" s="12"/>
      <c r="C147" s="13" t="s">
        <v>123</v>
      </c>
      <c r="D147" s="14"/>
      <c r="E147" s="14"/>
      <c r="F147" s="14">
        <f t="shared" si="2"/>
        <v>0</v>
      </c>
    </row>
    <row r="148" spans="1:6">
      <c r="A148" s="12"/>
      <c r="B148" s="12"/>
      <c r="C148" s="13" t="s">
        <v>124</v>
      </c>
      <c r="D148" s="14">
        <v>170441</v>
      </c>
      <c r="E148" s="14">
        <v>169029</v>
      </c>
      <c r="F148" s="14">
        <f t="shared" si="2"/>
        <v>1412</v>
      </c>
    </row>
    <row r="149" spans="1:6">
      <c r="A149" s="12"/>
      <c r="B149" s="12"/>
      <c r="C149" s="13" t="s">
        <v>125</v>
      </c>
      <c r="D149" s="14">
        <v>1750607</v>
      </c>
      <c r="E149" s="14">
        <v>1866895</v>
      </c>
      <c r="F149" s="14">
        <f t="shared" si="2"/>
        <v>-116288</v>
      </c>
    </row>
    <row r="150" spans="1:6">
      <c r="A150" s="12"/>
      <c r="B150" s="12"/>
      <c r="C150" s="13" t="s">
        <v>144</v>
      </c>
      <c r="D150" s="14">
        <v>708420</v>
      </c>
      <c r="E150" s="14">
        <v>693900</v>
      </c>
      <c r="F150" s="14">
        <f t="shared" si="2"/>
        <v>14520</v>
      </c>
    </row>
    <row r="151" spans="1:6">
      <c r="A151" s="12"/>
      <c r="B151" s="12"/>
      <c r="C151" s="13" t="s">
        <v>145</v>
      </c>
      <c r="D151" s="14">
        <v>7729562</v>
      </c>
      <c r="E151" s="14">
        <v>6570185</v>
      </c>
      <c r="F151" s="14">
        <f t="shared" si="2"/>
        <v>1159377</v>
      </c>
    </row>
    <row r="152" spans="1:6">
      <c r="A152" s="12"/>
      <c r="B152" s="12"/>
      <c r="C152" s="13" t="s">
        <v>128</v>
      </c>
      <c r="D152" s="14">
        <v>12515425</v>
      </c>
      <c r="E152" s="14">
        <v>13843229</v>
      </c>
      <c r="F152" s="14">
        <f t="shared" si="2"/>
        <v>-1327804</v>
      </c>
    </row>
    <row r="153" spans="1:6">
      <c r="A153" s="12"/>
      <c r="B153" s="12"/>
      <c r="C153" s="13" t="s">
        <v>129</v>
      </c>
      <c r="D153" s="14">
        <v>1717498</v>
      </c>
      <c r="E153" s="14">
        <v>1821975</v>
      </c>
      <c r="F153" s="14">
        <f t="shared" si="2"/>
        <v>-104477</v>
      </c>
    </row>
    <row r="154" spans="1:6">
      <c r="A154" s="12"/>
      <c r="B154" s="12"/>
      <c r="C154" s="13" t="s">
        <v>146</v>
      </c>
      <c r="D154" s="14">
        <v>1934660</v>
      </c>
      <c r="E154" s="14">
        <v>1634774</v>
      </c>
      <c r="F154" s="14">
        <f t="shared" si="2"/>
        <v>299886</v>
      </c>
    </row>
    <row r="155" spans="1:6">
      <c r="A155" s="12"/>
      <c r="B155" s="12"/>
      <c r="C155" s="13" t="s">
        <v>133</v>
      </c>
      <c r="D155" s="14">
        <v>1654119</v>
      </c>
      <c r="E155" s="14">
        <v>2987681</v>
      </c>
      <c r="F155" s="14">
        <f t="shared" si="2"/>
        <v>-1333562</v>
      </c>
    </row>
    <row r="156" spans="1:6">
      <c r="A156" s="12"/>
      <c r="B156" s="12"/>
      <c r="C156" s="13" t="s">
        <v>134</v>
      </c>
      <c r="D156" s="14">
        <v>3148102</v>
      </c>
      <c r="E156" s="14">
        <v>3215077</v>
      </c>
      <c r="F156" s="14">
        <f t="shared" si="2"/>
        <v>-66975</v>
      </c>
    </row>
    <row r="157" spans="1:6">
      <c r="A157" s="12"/>
      <c r="B157" s="12"/>
      <c r="C157" s="13" t="s">
        <v>138</v>
      </c>
      <c r="D157" s="14"/>
      <c r="E157" s="14"/>
      <c r="F157" s="14">
        <f t="shared" si="2"/>
        <v>0</v>
      </c>
    </row>
    <row r="158" spans="1:6">
      <c r="A158" s="12"/>
      <c r="B158" s="12"/>
      <c r="C158" s="13" t="s">
        <v>147</v>
      </c>
      <c r="D158" s="14">
        <f>+D159</f>
        <v>0</v>
      </c>
      <c r="E158" s="14">
        <f>+E159</f>
        <v>0</v>
      </c>
      <c r="F158" s="14">
        <f t="shared" si="2"/>
        <v>0</v>
      </c>
    </row>
    <row r="159" spans="1:6">
      <c r="A159" s="12"/>
      <c r="B159" s="12"/>
      <c r="C159" s="13" t="s">
        <v>148</v>
      </c>
      <c r="D159" s="14"/>
      <c r="E159" s="14"/>
      <c r="F159" s="14">
        <f t="shared" si="2"/>
        <v>0</v>
      </c>
    </row>
    <row r="160" spans="1:6">
      <c r="A160" s="12"/>
      <c r="B160" s="12"/>
      <c r="C160" s="13" t="s">
        <v>149</v>
      </c>
      <c r="D160" s="14">
        <f>+D161</f>
        <v>0</v>
      </c>
      <c r="E160" s="14">
        <f>+E161</f>
        <v>30000</v>
      </c>
      <c r="F160" s="14">
        <f t="shared" si="2"/>
        <v>-30000</v>
      </c>
    </row>
    <row r="161" spans="1:6">
      <c r="A161" s="12"/>
      <c r="B161" s="12"/>
      <c r="C161" s="13" t="s">
        <v>150</v>
      </c>
      <c r="D161" s="14"/>
      <c r="E161" s="14">
        <v>30000</v>
      </c>
      <c r="F161" s="14">
        <f t="shared" si="2"/>
        <v>-30000</v>
      </c>
    </row>
    <row r="162" spans="1:6">
      <c r="A162" s="12"/>
      <c r="B162" s="12"/>
      <c r="C162" s="13" t="s">
        <v>151</v>
      </c>
      <c r="D162" s="14">
        <f>+D163</f>
        <v>48865651</v>
      </c>
      <c r="E162" s="14">
        <f>+E163</f>
        <v>51871384</v>
      </c>
      <c r="F162" s="14">
        <f t="shared" si="2"/>
        <v>-3005733</v>
      </c>
    </row>
    <row r="163" spans="1:6">
      <c r="A163" s="12"/>
      <c r="B163" s="12"/>
      <c r="C163" s="13" t="s">
        <v>152</v>
      </c>
      <c r="D163" s="14">
        <f>+D164+D165+D166+D167+D168</f>
        <v>48865651</v>
      </c>
      <c r="E163" s="14">
        <f>+E164+E165+E166+E167+E168</f>
        <v>51871384</v>
      </c>
      <c r="F163" s="14">
        <f t="shared" si="2"/>
        <v>-3005733</v>
      </c>
    </row>
    <row r="164" spans="1:6">
      <c r="A164" s="12"/>
      <c r="B164" s="12"/>
      <c r="C164" s="13" t="s">
        <v>153</v>
      </c>
      <c r="D164" s="14">
        <v>6115000</v>
      </c>
      <c r="E164" s="14">
        <v>7245314</v>
      </c>
      <c r="F164" s="14">
        <f t="shared" si="2"/>
        <v>-1130314</v>
      </c>
    </row>
    <row r="165" spans="1:6">
      <c r="A165" s="12"/>
      <c r="B165" s="12"/>
      <c r="C165" s="13" t="s">
        <v>154</v>
      </c>
      <c r="D165" s="14">
        <v>11600000</v>
      </c>
      <c r="E165" s="14">
        <v>11600000</v>
      </c>
      <c r="F165" s="14">
        <f t="shared" si="2"/>
        <v>0</v>
      </c>
    </row>
    <row r="166" spans="1:6">
      <c r="A166" s="12"/>
      <c r="B166" s="12"/>
      <c r="C166" s="13" t="s">
        <v>155</v>
      </c>
      <c r="D166" s="14">
        <v>30580651</v>
      </c>
      <c r="E166" s="14">
        <v>31131906</v>
      </c>
      <c r="F166" s="14">
        <f t="shared" si="2"/>
        <v>-551255</v>
      </c>
    </row>
    <row r="167" spans="1:6">
      <c r="A167" s="12"/>
      <c r="B167" s="12"/>
      <c r="C167" s="13" t="s">
        <v>156</v>
      </c>
      <c r="D167" s="14">
        <v>420000</v>
      </c>
      <c r="E167" s="14">
        <v>1620000</v>
      </c>
      <c r="F167" s="14">
        <f t="shared" si="2"/>
        <v>-1200000</v>
      </c>
    </row>
    <row r="168" spans="1:6">
      <c r="A168" s="12"/>
      <c r="B168" s="12"/>
      <c r="C168" s="13" t="s">
        <v>157</v>
      </c>
      <c r="D168" s="14">
        <v>150000</v>
      </c>
      <c r="E168" s="14">
        <v>274164</v>
      </c>
      <c r="F168" s="14">
        <f t="shared" si="2"/>
        <v>-124164</v>
      </c>
    </row>
    <row r="169" spans="1:6">
      <c r="A169" s="12"/>
      <c r="B169" s="12"/>
      <c r="C169" s="13" t="s">
        <v>158</v>
      </c>
      <c r="D169" s="14">
        <f>+D170+D171</f>
        <v>24500000</v>
      </c>
      <c r="E169" s="14">
        <f>+E170+E171</f>
        <v>0</v>
      </c>
      <c r="F169" s="14">
        <f t="shared" si="2"/>
        <v>24500000</v>
      </c>
    </row>
    <row r="170" spans="1:6">
      <c r="A170" s="12"/>
      <c r="B170" s="12"/>
      <c r="C170" s="13" t="s">
        <v>159</v>
      </c>
      <c r="D170" s="14"/>
      <c r="E170" s="14"/>
      <c r="F170" s="14">
        <f t="shared" si="2"/>
        <v>0</v>
      </c>
    </row>
    <row r="171" spans="1:6">
      <c r="A171" s="12"/>
      <c r="B171" s="12"/>
      <c r="C171" s="13" t="s">
        <v>160</v>
      </c>
      <c r="D171" s="14">
        <v>24500000</v>
      </c>
      <c r="E171" s="14"/>
      <c r="F171" s="14">
        <f t="shared" si="2"/>
        <v>24500000</v>
      </c>
    </row>
    <row r="172" spans="1:6">
      <c r="A172" s="12"/>
      <c r="B172" s="12"/>
      <c r="C172" s="13" t="s">
        <v>161</v>
      </c>
      <c r="D172" s="14">
        <v>916496</v>
      </c>
      <c r="E172" s="14">
        <v>1360666</v>
      </c>
      <c r="F172" s="14">
        <f t="shared" si="2"/>
        <v>-444170</v>
      </c>
    </row>
    <row r="173" spans="1:6">
      <c r="A173" s="12"/>
      <c r="B173" s="12"/>
      <c r="C173" s="13" t="s">
        <v>162</v>
      </c>
      <c r="D173" s="14">
        <v>-230499</v>
      </c>
      <c r="E173" s="14">
        <v>-230499</v>
      </c>
      <c r="F173" s="14">
        <f t="shared" si="2"/>
        <v>0</v>
      </c>
    </row>
    <row r="174" spans="1:6">
      <c r="A174" s="12"/>
      <c r="B174" s="12"/>
      <c r="C174" s="13" t="s">
        <v>163</v>
      </c>
      <c r="D174" s="14"/>
      <c r="E174" s="14"/>
      <c r="F174" s="14">
        <f t="shared" si="2"/>
        <v>0</v>
      </c>
    </row>
    <row r="175" spans="1:6">
      <c r="A175" s="12"/>
      <c r="B175" s="12"/>
      <c r="C175" s="13" t="s">
        <v>164</v>
      </c>
      <c r="D175" s="14"/>
      <c r="E175" s="14"/>
      <c r="F175" s="14">
        <f t="shared" si="2"/>
        <v>0</v>
      </c>
    </row>
    <row r="176" spans="1:6">
      <c r="A176" s="12"/>
      <c r="B176" s="12"/>
      <c r="C176" s="13" t="s">
        <v>165</v>
      </c>
      <c r="D176" s="14">
        <f>+D177</f>
        <v>49930</v>
      </c>
      <c r="E176" s="14">
        <f>+E177</f>
        <v>0</v>
      </c>
      <c r="F176" s="14">
        <f t="shared" si="2"/>
        <v>49930</v>
      </c>
    </row>
    <row r="177" spans="1:6">
      <c r="A177" s="12"/>
      <c r="B177" s="12"/>
      <c r="C177" s="13" t="s">
        <v>166</v>
      </c>
      <c r="D177" s="14">
        <f>+D178</f>
        <v>49930</v>
      </c>
      <c r="E177" s="14">
        <f>+E178</f>
        <v>0</v>
      </c>
      <c r="F177" s="14">
        <f t="shared" si="2"/>
        <v>49930</v>
      </c>
    </row>
    <row r="178" spans="1:6">
      <c r="A178" s="12"/>
      <c r="B178" s="12"/>
      <c r="C178" s="13" t="s">
        <v>167</v>
      </c>
      <c r="D178" s="14">
        <v>49930</v>
      </c>
      <c r="E178" s="14"/>
      <c r="F178" s="14">
        <f t="shared" si="2"/>
        <v>49930</v>
      </c>
    </row>
    <row r="179" spans="1:6">
      <c r="A179" s="12"/>
      <c r="B179" s="15"/>
      <c r="C179" s="16" t="s">
        <v>168</v>
      </c>
      <c r="D179" s="17">
        <f>+D100+D108+D135+D158+D160+D162+D169+D172+D173+D174+D175+D176</f>
        <v>551250566</v>
      </c>
      <c r="E179" s="17">
        <f>+E100+E108+E135+E158+E160+E162+E169+E172+E173+E174+E175+E176</f>
        <v>492308861</v>
      </c>
      <c r="F179" s="17">
        <f t="shared" si="2"/>
        <v>58941705</v>
      </c>
    </row>
    <row r="180" spans="1:6">
      <c r="A180" s="15"/>
      <c r="B180" s="18" t="s">
        <v>169</v>
      </c>
      <c r="C180" s="19"/>
      <c r="D180" s="20">
        <f xml:space="preserve"> +D99 - D179</f>
        <v>-86646772</v>
      </c>
      <c r="E180" s="20">
        <f xml:space="preserve"> +E99 - E179</f>
        <v>-29070599</v>
      </c>
      <c r="F180" s="20">
        <f t="shared" si="2"/>
        <v>-57576173</v>
      </c>
    </row>
    <row r="181" spans="1:6">
      <c r="A181" s="9" t="s">
        <v>170</v>
      </c>
      <c r="B181" s="9" t="s">
        <v>9</v>
      </c>
      <c r="C181" s="13" t="s">
        <v>171</v>
      </c>
      <c r="D181" s="14">
        <f>+D182</f>
        <v>154235</v>
      </c>
      <c r="E181" s="14">
        <f>+E182</f>
        <v>187961</v>
      </c>
      <c r="F181" s="14">
        <f t="shared" si="2"/>
        <v>-33726</v>
      </c>
    </row>
    <row r="182" spans="1:6">
      <c r="A182" s="12"/>
      <c r="B182" s="12"/>
      <c r="C182" s="13" t="s">
        <v>172</v>
      </c>
      <c r="D182" s="14">
        <v>154235</v>
      </c>
      <c r="E182" s="14">
        <v>187961</v>
      </c>
      <c r="F182" s="14">
        <f t="shared" si="2"/>
        <v>-33726</v>
      </c>
    </row>
    <row r="183" spans="1:6">
      <c r="A183" s="12"/>
      <c r="B183" s="12"/>
      <c r="C183" s="13" t="s">
        <v>173</v>
      </c>
      <c r="D183" s="14">
        <f>+D184+D185</f>
        <v>358800</v>
      </c>
      <c r="E183" s="14">
        <f>+E184+E185</f>
        <v>358880</v>
      </c>
      <c r="F183" s="14">
        <f t="shared" si="2"/>
        <v>-80</v>
      </c>
    </row>
    <row r="184" spans="1:6">
      <c r="A184" s="12"/>
      <c r="B184" s="12"/>
      <c r="C184" s="13" t="s">
        <v>174</v>
      </c>
      <c r="D184" s="14">
        <v>358800</v>
      </c>
      <c r="E184" s="14">
        <v>358880</v>
      </c>
      <c r="F184" s="14">
        <f t="shared" si="2"/>
        <v>-80</v>
      </c>
    </row>
    <row r="185" spans="1:6">
      <c r="A185" s="12"/>
      <c r="B185" s="12"/>
      <c r="C185" s="13" t="s">
        <v>175</v>
      </c>
      <c r="D185" s="14"/>
      <c r="E185" s="14"/>
      <c r="F185" s="14">
        <f t="shared" si="2"/>
        <v>0</v>
      </c>
    </row>
    <row r="186" spans="1:6">
      <c r="A186" s="12"/>
      <c r="B186" s="15"/>
      <c r="C186" s="16" t="s">
        <v>176</v>
      </c>
      <c r="D186" s="17">
        <f>+D181+D183</f>
        <v>513035</v>
      </c>
      <c r="E186" s="17">
        <f>+E181+E183</f>
        <v>546841</v>
      </c>
      <c r="F186" s="17">
        <f t="shared" si="2"/>
        <v>-33806</v>
      </c>
    </row>
    <row r="187" spans="1:6">
      <c r="A187" s="12"/>
      <c r="B187" s="9" t="s">
        <v>103</v>
      </c>
      <c r="C187" s="13" t="s">
        <v>177</v>
      </c>
      <c r="D187" s="14"/>
      <c r="E187" s="14"/>
      <c r="F187" s="14">
        <f t="shared" si="2"/>
        <v>0</v>
      </c>
    </row>
    <row r="188" spans="1:6">
      <c r="A188" s="12"/>
      <c r="B188" s="15"/>
      <c r="C188" s="16" t="s">
        <v>178</v>
      </c>
      <c r="D188" s="17">
        <f>+D187</f>
        <v>0</v>
      </c>
      <c r="E188" s="17">
        <f>+E187</f>
        <v>0</v>
      </c>
      <c r="F188" s="17">
        <f t="shared" si="2"/>
        <v>0</v>
      </c>
    </row>
    <row r="189" spans="1:6">
      <c r="A189" s="15"/>
      <c r="B189" s="18" t="s">
        <v>179</v>
      </c>
      <c r="C189" s="21"/>
      <c r="D189" s="22">
        <f xml:space="preserve"> +D186 - D188</f>
        <v>513035</v>
      </c>
      <c r="E189" s="22">
        <f xml:space="preserve"> +E186 - E188</f>
        <v>546841</v>
      </c>
      <c r="F189" s="22">
        <f t="shared" si="2"/>
        <v>-33806</v>
      </c>
    </row>
    <row r="190" spans="1:6">
      <c r="A190" s="18" t="s">
        <v>180</v>
      </c>
      <c r="B190" s="23"/>
      <c r="C190" s="19"/>
      <c r="D190" s="20">
        <f xml:space="preserve"> +D180 +D189</f>
        <v>-86133737</v>
      </c>
      <c r="E190" s="20">
        <f xml:space="preserve"> +E180 +E189</f>
        <v>-28523758</v>
      </c>
      <c r="F190" s="20">
        <f t="shared" si="2"/>
        <v>-57609979</v>
      </c>
    </row>
    <row r="191" spans="1:6">
      <c r="A191" s="9" t="s">
        <v>181</v>
      </c>
      <c r="B191" s="9" t="s">
        <v>9</v>
      </c>
      <c r="C191" s="13" t="s">
        <v>182</v>
      </c>
      <c r="D191" s="14">
        <f>+D192</f>
        <v>0</v>
      </c>
      <c r="E191" s="14">
        <f>+E192</f>
        <v>0</v>
      </c>
      <c r="F191" s="14">
        <f t="shared" si="2"/>
        <v>0</v>
      </c>
    </row>
    <row r="192" spans="1:6">
      <c r="A192" s="12"/>
      <c r="B192" s="12"/>
      <c r="C192" s="13" t="s">
        <v>183</v>
      </c>
      <c r="D192" s="14"/>
      <c r="E192" s="14"/>
      <c r="F192" s="14">
        <f t="shared" si="2"/>
        <v>0</v>
      </c>
    </row>
    <row r="193" spans="1:6">
      <c r="A193" s="12"/>
      <c r="B193" s="12"/>
      <c r="C193" s="13" t="s">
        <v>184</v>
      </c>
      <c r="D193" s="14">
        <f>+D194</f>
        <v>0</v>
      </c>
      <c r="E193" s="14">
        <f>+E194</f>
        <v>0</v>
      </c>
      <c r="F193" s="14">
        <f t="shared" si="2"/>
        <v>0</v>
      </c>
    </row>
    <row r="194" spans="1:6">
      <c r="A194" s="12"/>
      <c r="B194" s="12"/>
      <c r="C194" s="13" t="s">
        <v>185</v>
      </c>
      <c r="D194" s="14"/>
      <c r="E194" s="14"/>
      <c r="F194" s="14">
        <f t="shared" si="2"/>
        <v>0</v>
      </c>
    </row>
    <row r="195" spans="1:6">
      <c r="A195" s="12"/>
      <c r="B195" s="12"/>
      <c r="C195" s="13" t="s">
        <v>186</v>
      </c>
      <c r="D195" s="14">
        <f>+D196+D197+D198+D199</f>
        <v>0</v>
      </c>
      <c r="E195" s="14">
        <f>+E196+E197+E198+E199</f>
        <v>0</v>
      </c>
      <c r="F195" s="14">
        <f t="shared" si="2"/>
        <v>0</v>
      </c>
    </row>
    <row r="196" spans="1:6">
      <c r="A196" s="12"/>
      <c r="B196" s="12"/>
      <c r="C196" s="13" t="s">
        <v>187</v>
      </c>
      <c r="D196" s="14"/>
      <c r="E196" s="14"/>
      <c r="F196" s="14">
        <f t="shared" si="2"/>
        <v>0</v>
      </c>
    </row>
    <row r="197" spans="1:6">
      <c r="A197" s="12"/>
      <c r="B197" s="12"/>
      <c r="C197" s="13" t="s">
        <v>188</v>
      </c>
      <c r="D197" s="14"/>
      <c r="E197" s="14"/>
      <c r="F197" s="14">
        <f t="shared" si="2"/>
        <v>0</v>
      </c>
    </row>
    <row r="198" spans="1:6">
      <c r="A198" s="12"/>
      <c r="B198" s="12"/>
      <c r="C198" s="13" t="s">
        <v>189</v>
      </c>
      <c r="D198" s="14"/>
      <c r="E198" s="14"/>
      <c r="F198" s="14">
        <f t="shared" si="2"/>
        <v>0</v>
      </c>
    </row>
    <row r="199" spans="1:6">
      <c r="A199" s="12"/>
      <c r="B199" s="12"/>
      <c r="C199" s="13" t="s">
        <v>190</v>
      </c>
      <c r="D199" s="14"/>
      <c r="E199" s="14"/>
      <c r="F199" s="14">
        <f t="shared" ref="F199:F262" si="3">D199-E199</f>
        <v>0</v>
      </c>
    </row>
    <row r="200" spans="1:6">
      <c r="A200" s="12"/>
      <c r="B200" s="12"/>
      <c r="C200" s="13" t="s">
        <v>191</v>
      </c>
      <c r="D200" s="14">
        <f>+D201+D202+D203</f>
        <v>0</v>
      </c>
      <c r="E200" s="14">
        <f>+E201+E202+E203</f>
        <v>19998</v>
      </c>
      <c r="F200" s="14">
        <f t="shared" si="3"/>
        <v>-19998</v>
      </c>
    </row>
    <row r="201" spans="1:6">
      <c r="A201" s="12"/>
      <c r="B201" s="12"/>
      <c r="C201" s="13" t="s">
        <v>192</v>
      </c>
      <c r="D201" s="14"/>
      <c r="E201" s="14">
        <v>19998</v>
      </c>
      <c r="F201" s="14">
        <f t="shared" si="3"/>
        <v>-19998</v>
      </c>
    </row>
    <row r="202" spans="1:6">
      <c r="A202" s="12"/>
      <c r="B202" s="12"/>
      <c r="C202" s="13" t="s">
        <v>193</v>
      </c>
      <c r="D202" s="14"/>
      <c r="E202" s="14"/>
      <c r="F202" s="14">
        <f t="shared" si="3"/>
        <v>0</v>
      </c>
    </row>
    <row r="203" spans="1:6">
      <c r="A203" s="12"/>
      <c r="B203" s="12"/>
      <c r="C203" s="13" t="s">
        <v>194</v>
      </c>
      <c r="D203" s="14"/>
      <c r="E203" s="14"/>
      <c r="F203" s="14">
        <f t="shared" si="3"/>
        <v>0</v>
      </c>
    </row>
    <row r="204" spans="1:6">
      <c r="A204" s="12"/>
      <c r="B204" s="12"/>
      <c r="C204" s="13" t="s">
        <v>195</v>
      </c>
      <c r="D204" s="14">
        <f>+D205</f>
        <v>15974090</v>
      </c>
      <c r="E204" s="14">
        <f>+E205</f>
        <v>26262726</v>
      </c>
      <c r="F204" s="14">
        <f t="shared" si="3"/>
        <v>-10288636</v>
      </c>
    </row>
    <row r="205" spans="1:6">
      <c r="A205" s="12"/>
      <c r="B205" s="12"/>
      <c r="C205" s="13" t="s">
        <v>196</v>
      </c>
      <c r="D205" s="14">
        <f>+D206+D207</f>
        <v>15974090</v>
      </c>
      <c r="E205" s="14">
        <f>+E206+E207</f>
        <v>26262726</v>
      </c>
      <c r="F205" s="14">
        <f t="shared" si="3"/>
        <v>-10288636</v>
      </c>
    </row>
    <row r="206" spans="1:6">
      <c r="A206" s="12"/>
      <c r="B206" s="12"/>
      <c r="C206" s="13" t="s">
        <v>197</v>
      </c>
      <c r="D206" s="14"/>
      <c r="E206" s="14"/>
      <c r="F206" s="14">
        <f t="shared" si="3"/>
        <v>0</v>
      </c>
    </row>
    <row r="207" spans="1:6">
      <c r="A207" s="12"/>
      <c r="B207" s="12"/>
      <c r="C207" s="13" t="s">
        <v>198</v>
      </c>
      <c r="D207" s="14">
        <v>15974090</v>
      </c>
      <c r="E207" s="14">
        <v>26262726</v>
      </c>
      <c r="F207" s="14">
        <f t="shared" si="3"/>
        <v>-10288636</v>
      </c>
    </row>
    <row r="208" spans="1:6">
      <c r="A208" s="12"/>
      <c r="B208" s="12"/>
      <c r="C208" s="13" t="s">
        <v>199</v>
      </c>
      <c r="D208" s="14">
        <f>+D209</f>
        <v>1186200</v>
      </c>
      <c r="E208" s="14">
        <f>+E209</f>
        <v>1077600</v>
      </c>
      <c r="F208" s="14">
        <f t="shared" si="3"/>
        <v>108600</v>
      </c>
    </row>
    <row r="209" spans="1:6">
      <c r="A209" s="12"/>
      <c r="B209" s="12"/>
      <c r="C209" s="13" t="s">
        <v>200</v>
      </c>
      <c r="D209" s="14">
        <f>+D210+D211</f>
        <v>1186200</v>
      </c>
      <c r="E209" s="14">
        <f>+E210+E211</f>
        <v>1077600</v>
      </c>
      <c r="F209" s="14">
        <f t="shared" si="3"/>
        <v>108600</v>
      </c>
    </row>
    <row r="210" spans="1:6">
      <c r="A210" s="12"/>
      <c r="B210" s="12"/>
      <c r="C210" s="13" t="s">
        <v>201</v>
      </c>
      <c r="D210" s="14"/>
      <c r="E210" s="14"/>
      <c r="F210" s="14">
        <f t="shared" si="3"/>
        <v>0</v>
      </c>
    </row>
    <row r="211" spans="1:6">
      <c r="A211" s="12"/>
      <c r="B211" s="12"/>
      <c r="C211" s="13" t="s">
        <v>202</v>
      </c>
      <c r="D211" s="14">
        <v>1186200</v>
      </c>
      <c r="E211" s="14">
        <v>1077600</v>
      </c>
      <c r="F211" s="14">
        <f t="shared" si="3"/>
        <v>108600</v>
      </c>
    </row>
    <row r="212" spans="1:6">
      <c r="A212" s="12"/>
      <c r="B212" s="12"/>
      <c r="C212" s="13" t="s">
        <v>203</v>
      </c>
      <c r="D212" s="14">
        <f>+D213</f>
        <v>0</v>
      </c>
      <c r="E212" s="14">
        <f>+E213</f>
        <v>0</v>
      </c>
      <c r="F212" s="14">
        <f t="shared" si="3"/>
        <v>0</v>
      </c>
    </row>
    <row r="213" spans="1:6">
      <c r="A213" s="12"/>
      <c r="B213" s="12"/>
      <c r="C213" s="13" t="s">
        <v>204</v>
      </c>
      <c r="D213" s="14">
        <f>+D214+D215+D216+D217+D218+D219+D220+D221+D222+D223+D224+D225+D226+D227+D228+D229+D230+D231+D232+D233+D234+D235+D236</f>
        <v>0</v>
      </c>
      <c r="E213" s="14">
        <f>+E214+E215+E216+E217+E218+E219+E220+E221+E222+E223+E224+E225+E226+E227+E228+E229+E230+E231+E232+E233+E234+E235+E236</f>
        <v>0</v>
      </c>
      <c r="F213" s="14">
        <f t="shared" si="3"/>
        <v>0</v>
      </c>
    </row>
    <row r="214" spans="1:6">
      <c r="A214" s="12"/>
      <c r="B214" s="12"/>
      <c r="C214" s="13" t="s">
        <v>205</v>
      </c>
      <c r="D214" s="14"/>
      <c r="E214" s="14"/>
      <c r="F214" s="14">
        <f t="shared" si="3"/>
        <v>0</v>
      </c>
    </row>
    <row r="215" spans="1:6">
      <c r="A215" s="12"/>
      <c r="B215" s="12"/>
      <c r="C215" s="13" t="s">
        <v>206</v>
      </c>
      <c r="D215" s="14"/>
      <c r="E215" s="14"/>
      <c r="F215" s="14">
        <f t="shared" si="3"/>
        <v>0</v>
      </c>
    </row>
    <row r="216" spans="1:6">
      <c r="A216" s="12"/>
      <c r="B216" s="12"/>
      <c r="C216" s="13" t="s">
        <v>207</v>
      </c>
      <c r="D216" s="14"/>
      <c r="E216" s="14"/>
      <c r="F216" s="14">
        <f t="shared" si="3"/>
        <v>0</v>
      </c>
    </row>
    <row r="217" spans="1:6">
      <c r="A217" s="12"/>
      <c r="B217" s="12"/>
      <c r="C217" s="13" t="s">
        <v>208</v>
      </c>
      <c r="D217" s="14"/>
      <c r="E217" s="14"/>
      <c r="F217" s="14">
        <f t="shared" si="3"/>
        <v>0</v>
      </c>
    </row>
    <row r="218" spans="1:6">
      <c r="A218" s="12"/>
      <c r="B218" s="12"/>
      <c r="C218" s="13" t="s">
        <v>209</v>
      </c>
      <c r="D218" s="14"/>
      <c r="E218" s="14"/>
      <c r="F218" s="14">
        <f t="shared" si="3"/>
        <v>0</v>
      </c>
    </row>
    <row r="219" spans="1:6">
      <c r="A219" s="12"/>
      <c r="B219" s="12"/>
      <c r="C219" s="13" t="s">
        <v>210</v>
      </c>
      <c r="D219" s="14"/>
      <c r="E219" s="14"/>
      <c r="F219" s="14">
        <f t="shared" si="3"/>
        <v>0</v>
      </c>
    </row>
    <row r="220" spans="1:6">
      <c r="A220" s="12"/>
      <c r="B220" s="12"/>
      <c r="C220" s="13" t="s">
        <v>211</v>
      </c>
      <c r="D220" s="14"/>
      <c r="E220" s="14"/>
      <c r="F220" s="14">
        <f t="shared" si="3"/>
        <v>0</v>
      </c>
    </row>
    <row r="221" spans="1:6">
      <c r="A221" s="12"/>
      <c r="B221" s="12"/>
      <c r="C221" s="13" t="s">
        <v>212</v>
      </c>
      <c r="D221" s="14"/>
      <c r="E221" s="14"/>
      <c r="F221" s="14">
        <f t="shared" si="3"/>
        <v>0</v>
      </c>
    </row>
    <row r="222" spans="1:6">
      <c r="A222" s="12"/>
      <c r="B222" s="12"/>
      <c r="C222" s="13" t="s">
        <v>213</v>
      </c>
      <c r="D222" s="14"/>
      <c r="E222" s="14"/>
      <c r="F222" s="14">
        <f t="shared" si="3"/>
        <v>0</v>
      </c>
    </row>
    <row r="223" spans="1:6">
      <c r="A223" s="12"/>
      <c r="B223" s="12"/>
      <c r="C223" s="13" t="s">
        <v>214</v>
      </c>
      <c r="D223" s="14"/>
      <c r="E223" s="14"/>
      <c r="F223" s="14">
        <f t="shared" si="3"/>
        <v>0</v>
      </c>
    </row>
    <row r="224" spans="1:6">
      <c r="A224" s="12"/>
      <c r="B224" s="12"/>
      <c r="C224" s="13" t="s">
        <v>215</v>
      </c>
      <c r="D224" s="14"/>
      <c r="E224" s="14"/>
      <c r="F224" s="14">
        <f t="shared" si="3"/>
        <v>0</v>
      </c>
    </row>
    <row r="225" spans="1:6">
      <c r="A225" s="12"/>
      <c r="B225" s="12"/>
      <c r="C225" s="13" t="s">
        <v>216</v>
      </c>
      <c r="D225" s="14"/>
      <c r="E225" s="14"/>
      <c r="F225" s="14">
        <f t="shared" si="3"/>
        <v>0</v>
      </c>
    </row>
    <row r="226" spans="1:6">
      <c r="A226" s="12"/>
      <c r="B226" s="12"/>
      <c r="C226" s="13" t="s">
        <v>217</v>
      </c>
      <c r="D226" s="14"/>
      <c r="E226" s="14"/>
      <c r="F226" s="14">
        <f t="shared" si="3"/>
        <v>0</v>
      </c>
    </row>
    <row r="227" spans="1:6">
      <c r="A227" s="12"/>
      <c r="B227" s="12"/>
      <c r="C227" s="13" t="s">
        <v>218</v>
      </c>
      <c r="D227" s="14"/>
      <c r="E227" s="14"/>
      <c r="F227" s="14">
        <f t="shared" si="3"/>
        <v>0</v>
      </c>
    </row>
    <row r="228" spans="1:6">
      <c r="A228" s="12"/>
      <c r="B228" s="12"/>
      <c r="C228" s="13" t="s">
        <v>219</v>
      </c>
      <c r="D228" s="14"/>
      <c r="E228" s="14"/>
      <c r="F228" s="14">
        <f t="shared" si="3"/>
        <v>0</v>
      </c>
    </row>
    <row r="229" spans="1:6">
      <c r="A229" s="12"/>
      <c r="B229" s="12"/>
      <c r="C229" s="13" t="s">
        <v>220</v>
      </c>
      <c r="D229" s="14"/>
      <c r="E229" s="14"/>
      <c r="F229" s="14">
        <f t="shared" si="3"/>
        <v>0</v>
      </c>
    </row>
    <row r="230" spans="1:6">
      <c r="A230" s="12"/>
      <c r="B230" s="12"/>
      <c r="C230" s="13" t="s">
        <v>221</v>
      </c>
      <c r="D230" s="14"/>
      <c r="E230" s="14"/>
      <c r="F230" s="14">
        <f t="shared" si="3"/>
        <v>0</v>
      </c>
    </row>
    <row r="231" spans="1:6">
      <c r="A231" s="12"/>
      <c r="B231" s="12"/>
      <c r="C231" s="13" t="s">
        <v>222</v>
      </c>
      <c r="D231" s="14"/>
      <c r="E231" s="14"/>
      <c r="F231" s="14">
        <f t="shared" si="3"/>
        <v>0</v>
      </c>
    </row>
    <row r="232" spans="1:6">
      <c r="A232" s="12"/>
      <c r="B232" s="12"/>
      <c r="C232" s="13" t="s">
        <v>223</v>
      </c>
      <c r="D232" s="14"/>
      <c r="E232" s="14"/>
      <c r="F232" s="14">
        <f t="shared" si="3"/>
        <v>0</v>
      </c>
    </row>
    <row r="233" spans="1:6">
      <c r="A233" s="12"/>
      <c r="B233" s="12"/>
      <c r="C233" s="13" t="s">
        <v>224</v>
      </c>
      <c r="D233" s="14"/>
      <c r="E233" s="14"/>
      <c r="F233" s="14">
        <f t="shared" si="3"/>
        <v>0</v>
      </c>
    </row>
    <row r="234" spans="1:6">
      <c r="A234" s="12"/>
      <c r="B234" s="12"/>
      <c r="C234" s="13" t="s">
        <v>225</v>
      </c>
      <c r="D234" s="14"/>
      <c r="E234" s="14"/>
      <c r="F234" s="14">
        <f t="shared" si="3"/>
        <v>0</v>
      </c>
    </row>
    <row r="235" spans="1:6">
      <c r="A235" s="12"/>
      <c r="B235" s="12"/>
      <c r="C235" s="13" t="s">
        <v>226</v>
      </c>
      <c r="D235" s="14"/>
      <c r="E235" s="14"/>
      <c r="F235" s="14">
        <f t="shared" si="3"/>
        <v>0</v>
      </c>
    </row>
    <row r="236" spans="1:6">
      <c r="A236" s="12"/>
      <c r="B236" s="12"/>
      <c r="C236" s="13" t="s">
        <v>227</v>
      </c>
      <c r="D236" s="14"/>
      <c r="E236" s="14"/>
      <c r="F236" s="14">
        <f t="shared" si="3"/>
        <v>0</v>
      </c>
    </row>
    <row r="237" spans="1:6">
      <c r="A237" s="12"/>
      <c r="B237" s="12"/>
      <c r="C237" s="13" t="s">
        <v>228</v>
      </c>
      <c r="D237" s="14"/>
      <c r="E237" s="14"/>
      <c r="F237" s="14">
        <f t="shared" si="3"/>
        <v>0</v>
      </c>
    </row>
    <row r="238" spans="1:6">
      <c r="A238" s="12"/>
      <c r="B238" s="12"/>
      <c r="C238" s="13" t="s">
        <v>229</v>
      </c>
      <c r="D238" s="14"/>
      <c r="E238" s="14"/>
      <c r="F238" s="14">
        <f t="shared" si="3"/>
        <v>0</v>
      </c>
    </row>
    <row r="239" spans="1:6">
      <c r="A239" s="12"/>
      <c r="B239" s="12"/>
      <c r="C239" s="13" t="s">
        <v>230</v>
      </c>
      <c r="D239" s="14"/>
      <c r="E239" s="14"/>
      <c r="F239" s="14">
        <f t="shared" si="3"/>
        <v>0</v>
      </c>
    </row>
    <row r="240" spans="1:6">
      <c r="A240" s="12"/>
      <c r="B240" s="15"/>
      <c r="C240" s="16" t="s">
        <v>231</v>
      </c>
      <c r="D240" s="17">
        <f>+D191+D193+D195+D200+D204+D208+D212+D237+D238+D239</f>
        <v>17160290</v>
      </c>
      <c r="E240" s="17">
        <f>+E191+E193+E195+E200+E204+E208+E212+E237+E238+E239</f>
        <v>27360324</v>
      </c>
      <c r="F240" s="17">
        <f t="shared" si="3"/>
        <v>-10200034</v>
      </c>
    </row>
    <row r="241" spans="1:6">
      <c r="A241" s="12"/>
      <c r="B241" s="9" t="s">
        <v>103</v>
      </c>
      <c r="C241" s="13" t="s">
        <v>232</v>
      </c>
      <c r="D241" s="14"/>
      <c r="E241" s="14"/>
      <c r="F241" s="14">
        <f t="shared" si="3"/>
        <v>0</v>
      </c>
    </row>
    <row r="242" spans="1:6">
      <c r="A242" s="12"/>
      <c r="B242" s="12"/>
      <c r="C242" s="13" t="s">
        <v>233</v>
      </c>
      <c r="D242" s="14"/>
      <c r="E242" s="14"/>
      <c r="F242" s="14">
        <f t="shared" si="3"/>
        <v>0</v>
      </c>
    </row>
    <row r="243" spans="1:6">
      <c r="A243" s="12"/>
      <c r="B243" s="12"/>
      <c r="C243" s="13" t="s">
        <v>234</v>
      </c>
      <c r="D243" s="14">
        <f>+D244+D245+D246</f>
        <v>102315</v>
      </c>
      <c r="E243" s="14">
        <f>+E244+E245+E246</f>
        <v>15</v>
      </c>
      <c r="F243" s="14">
        <f t="shared" si="3"/>
        <v>102300</v>
      </c>
    </row>
    <row r="244" spans="1:6">
      <c r="A244" s="12"/>
      <c r="B244" s="12"/>
      <c r="C244" s="13" t="s">
        <v>235</v>
      </c>
      <c r="D244" s="14">
        <v>3</v>
      </c>
      <c r="E244" s="14">
        <v>15</v>
      </c>
      <c r="F244" s="14">
        <f t="shared" si="3"/>
        <v>-12</v>
      </c>
    </row>
    <row r="245" spans="1:6">
      <c r="A245" s="12"/>
      <c r="B245" s="12"/>
      <c r="C245" s="13" t="s">
        <v>236</v>
      </c>
      <c r="D245" s="14">
        <v>102312</v>
      </c>
      <c r="E245" s="14"/>
      <c r="F245" s="14">
        <f t="shared" si="3"/>
        <v>102312</v>
      </c>
    </row>
    <row r="246" spans="1:6">
      <c r="A246" s="12"/>
      <c r="B246" s="12"/>
      <c r="C246" s="13" t="s">
        <v>237</v>
      </c>
      <c r="D246" s="14"/>
      <c r="E246" s="14"/>
      <c r="F246" s="14">
        <f t="shared" si="3"/>
        <v>0</v>
      </c>
    </row>
    <row r="247" spans="1:6">
      <c r="A247" s="12"/>
      <c r="B247" s="12"/>
      <c r="C247" s="13" t="s">
        <v>238</v>
      </c>
      <c r="D247" s="14"/>
      <c r="E247" s="14"/>
      <c r="F247" s="14">
        <f t="shared" si="3"/>
        <v>0</v>
      </c>
    </row>
    <row r="248" spans="1:6">
      <c r="A248" s="12"/>
      <c r="B248" s="12"/>
      <c r="C248" s="13" t="s">
        <v>239</v>
      </c>
      <c r="D248" s="14"/>
      <c r="E248" s="14"/>
      <c r="F248" s="14">
        <f t="shared" si="3"/>
        <v>0</v>
      </c>
    </row>
    <row r="249" spans="1:6">
      <c r="A249" s="12"/>
      <c r="B249" s="12"/>
      <c r="C249" s="13" t="s">
        <v>240</v>
      </c>
      <c r="D249" s="14"/>
      <c r="E249" s="14"/>
      <c r="F249" s="14">
        <f t="shared" si="3"/>
        <v>0</v>
      </c>
    </row>
    <row r="250" spans="1:6">
      <c r="A250" s="12"/>
      <c r="B250" s="12"/>
      <c r="C250" s="13" t="s">
        <v>241</v>
      </c>
      <c r="D250" s="14">
        <f>+D251</f>
        <v>0</v>
      </c>
      <c r="E250" s="14">
        <f>+E251</f>
        <v>0</v>
      </c>
      <c r="F250" s="14">
        <f t="shared" si="3"/>
        <v>0</v>
      </c>
    </row>
    <row r="251" spans="1:6">
      <c r="A251" s="12"/>
      <c r="B251" s="12"/>
      <c r="C251" s="13" t="s">
        <v>242</v>
      </c>
      <c r="D251" s="14">
        <f>+D252+D253</f>
        <v>0</v>
      </c>
      <c r="E251" s="14">
        <f>+E252+E253</f>
        <v>0</v>
      </c>
      <c r="F251" s="14">
        <f t="shared" si="3"/>
        <v>0</v>
      </c>
    </row>
    <row r="252" spans="1:6">
      <c r="A252" s="12"/>
      <c r="B252" s="12"/>
      <c r="C252" s="13" t="s">
        <v>243</v>
      </c>
      <c r="D252" s="14"/>
      <c r="E252" s="14"/>
      <c r="F252" s="14">
        <f t="shared" si="3"/>
        <v>0</v>
      </c>
    </row>
    <row r="253" spans="1:6">
      <c r="A253" s="12"/>
      <c r="B253" s="12"/>
      <c r="C253" s="13" t="s">
        <v>244</v>
      </c>
      <c r="D253" s="14"/>
      <c r="E253" s="14"/>
      <c r="F253" s="14">
        <f t="shared" si="3"/>
        <v>0</v>
      </c>
    </row>
    <row r="254" spans="1:6">
      <c r="A254" s="12"/>
      <c r="B254" s="12"/>
      <c r="C254" s="13" t="s">
        <v>245</v>
      </c>
      <c r="D254" s="14">
        <f>+D255</f>
        <v>0</v>
      </c>
      <c r="E254" s="14">
        <f>+E255</f>
        <v>0</v>
      </c>
      <c r="F254" s="14">
        <f t="shared" si="3"/>
        <v>0</v>
      </c>
    </row>
    <row r="255" spans="1:6">
      <c r="A255" s="12"/>
      <c r="B255" s="12"/>
      <c r="C255" s="13" t="s">
        <v>246</v>
      </c>
      <c r="D255" s="14">
        <f>+D256+D257</f>
        <v>0</v>
      </c>
      <c r="E255" s="14">
        <f>+E256+E257</f>
        <v>0</v>
      </c>
      <c r="F255" s="14">
        <f t="shared" si="3"/>
        <v>0</v>
      </c>
    </row>
    <row r="256" spans="1:6">
      <c r="A256" s="12"/>
      <c r="B256" s="12"/>
      <c r="C256" s="13" t="s">
        <v>247</v>
      </c>
      <c r="D256" s="14"/>
      <c r="E256" s="14"/>
      <c r="F256" s="14">
        <f t="shared" si="3"/>
        <v>0</v>
      </c>
    </row>
    <row r="257" spans="1:6">
      <c r="A257" s="12"/>
      <c r="B257" s="12"/>
      <c r="C257" s="13" t="s">
        <v>248</v>
      </c>
      <c r="D257" s="14"/>
      <c r="E257" s="14"/>
      <c r="F257" s="14">
        <f t="shared" si="3"/>
        <v>0</v>
      </c>
    </row>
    <row r="258" spans="1:6">
      <c r="A258" s="12"/>
      <c r="B258" s="12"/>
      <c r="C258" s="13" t="s">
        <v>249</v>
      </c>
      <c r="D258" s="14">
        <f>+D259</f>
        <v>0</v>
      </c>
      <c r="E258" s="14">
        <f>+E259</f>
        <v>0</v>
      </c>
      <c r="F258" s="14">
        <f t="shared" si="3"/>
        <v>0</v>
      </c>
    </row>
    <row r="259" spans="1:6">
      <c r="A259" s="12"/>
      <c r="B259" s="12"/>
      <c r="C259" s="13" t="s">
        <v>250</v>
      </c>
      <c r="D259" s="14">
        <f>+D260+D261+D262+D263+D264+D265+D266+D267+D268+D269+D270+D271+D272+D273+D274+D275+D276+D277+D278+D279+D280+D281+D282</f>
        <v>0</v>
      </c>
      <c r="E259" s="14">
        <f>+E260+E261+E262+E263+E264+E265+E266+E267+E268+E269+E270+E271+E272+E273+E274+E275+E276+E277+E278+E279+E280+E281+E282</f>
        <v>0</v>
      </c>
      <c r="F259" s="14">
        <f t="shared" si="3"/>
        <v>0</v>
      </c>
    </row>
    <row r="260" spans="1:6">
      <c r="A260" s="12"/>
      <c r="B260" s="12"/>
      <c r="C260" s="13" t="s">
        <v>251</v>
      </c>
      <c r="D260" s="14"/>
      <c r="E260" s="14"/>
      <c r="F260" s="14">
        <f t="shared" si="3"/>
        <v>0</v>
      </c>
    </row>
    <row r="261" spans="1:6">
      <c r="A261" s="12"/>
      <c r="B261" s="12"/>
      <c r="C261" s="13" t="s">
        <v>252</v>
      </c>
      <c r="D261" s="14"/>
      <c r="E261" s="14"/>
      <c r="F261" s="14">
        <f t="shared" si="3"/>
        <v>0</v>
      </c>
    </row>
    <row r="262" spans="1:6">
      <c r="A262" s="12"/>
      <c r="B262" s="12"/>
      <c r="C262" s="13" t="s">
        <v>253</v>
      </c>
      <c r="D262" s="14"/>
      <c r="E262" s="14"/>
      <c r="F262" s="14">
        <f t="shared" si="3"/>
        <v>0</v>
      </c>
    </row>
    <row r="263" spans="1:6">
      <c r="A263" s="12"/>
      <c r="B263" s="12"/>
      <c r="C263" s="13" t="s">
        <v>254</v>
      </c>
      <c r="D263" s="14"/>
      <c r="E263" s="14"/>
      <c r="F263" s="14">
        <f t="shared" ref="F263:F299" si="4">D263-E263</f>
        <v>0</v>
      </c>
    </row>
    <row r="264" spans="1:6">
      <c r="A264" s="12"/>
      <c r="B264" s="12"/>
      <c r="C264" s="13" t="s">
        <v>255</v>
      </c>
      <c r="D264" s="14"/>
      <c r="E264" s="14"/>
      <c r="F264" s="14">
        <f t="shared" si="4"/>
        <v>0</v>
      </c>
    </row>
    <row r="265" spans="1:6">
      <c r="A265" s="12"/>
      <c r="B265" s="12"/>
      <c r="C265" s="13" t="s">
        <v>256</v>
      </c>
      <c r="D265" s="14"/>
      <c r="E265" s="14"/>
      <c r="F265" s="14">
        <f t="shared" si="4"/>
        <v>0</v>
      </c>
    </row>
    <row r="266" spans="1:6">
      <c r="A266" s="12"/>
      <c r="B266" s="12"/>
      <c r="C266" s="13" t="s">
        <v>257</v>
      </c>
      <c r="D266" s="14"/>
      <c r="E266" s="14"/>
      <c r="F266" s="14">
        <f t="shared" si="4"/>
        <v>0</v>
      </c>
    </row>
    <row r="267" spans="1:6">
      <c r="A267" s="12"/>
      <c r="B267" s="12"/>
      <c r="C267" s="13" t="s">
        <v>258</v>
      </c>
      <c r="D267" s="14"/>
      <c r="E267" s="14"/>
      <c r="F267" s="14">
        <f t="shared" si="4"/>
        <v>0</v>
      </c>
    </row>
    <row r="268" spans="1:6">
      <c r="A268" s="12"/>
      <c r="B268" s="12"/>
      <c r="C268" s="13" t="s">
        <v>259</v>
      </c>
      <c r="D268" s="14"/>
      <c r="E268" s="14"/>
      <c r="F268" s="14">
        <f t="shared" si="4"/>
        <v>0</v>
      </c>
    </row>
    <row r="269" spans="1:6">
      <c r="A269" s="12"/>
      <c r="B269" s="12"/>
      <c r="C269" s="13" t="s">
        <v>260</v>
      </c>
      <c r="D269" s="14"/>
      <c r="E269" s="14"/>
      <c r="F269" s="14">
        <f t="shared" si="4"/>
        <v>0</v>
      </c>
    </row>
    <row r="270" spans="1:6">
      <c r="A270" s="12"/>
      <c r="B270" s="12"/>
      <c r="C270" s="13" t="s">
        <v>261</v>
      </c>
      <c r="D270" s="14"/>
      <c r="E270" s="14"/>
      <c r="F270" s="14">
        <f t="shared" si="4"/>
        <v>0</v>
      </c>
    </row>
    <row r="271" spans="1:6">
      <c r="A271" s="12"/>
      <c r="B271" s="12"/>
      <c r="C271" s="13" t="s">
        <v>262</v>
      </c>
      <c r="D271" s="14"/>
      <c r="E271" s="14"/>
      <c r="F271" s="14">
        <f t="shared" si="4"/>
        <v>0</v>
      </c>
    </row>
    <row r="272" spans="1:6">
      <c r="A272" s="12"/>
      <c r="B272" s="12"/>
      <c r="C272" s="13" t="s">
        <v>263</v>
      </c>
      <c r="D272" s="14"/>
      <c r="E272" s="14"/>
      <c r="F272" s="14">
        <f t="shared" si="4"/>
        <v>0</v>
      </c>
    </row>
    <row r="273" spans="1:6">
      <c r="A273" s="12"/>
      <c r="B273" s="12"/>
      <c r="C273" s="13" t="s">
        <v>264</v>
      </c>
      <c r="D273" s="14"/>
      <c r="E273" s="14"/>
      <c r="F273" s="14">
        <f t="shared" si="4"/>
        <v>0</v>
      </c>
    </row>
    <row r="274" spans="1:6">
      <c r="A274" s="12"/>
      <c r="B274" s="12"/>
      <c r="C274" s="13" t="s">
        <v>265</v>
      </c>
      <c r="D274" s="14"/>
      <c r="E274" s="14"/>
      <c r="F274" s="14">
        <f t="shared" si="4"/>
        <v>0</v>
      </c>
    </row>
    <row r="275" spans="1:6">
      <c r="A275" s="12"/>
      <c r="B275" s="12"/>
      <c r="C275" s="13" t="s">
        <v>266</v>
      </c>
      <c r="D275" s="14"/>
      <c r="E275" s="14"/>
      <c r="F275" s="14">
        <f t="shared" si="4"/>
        <v>0</v>
      </c>
    </row>
    <row r="276" spans="1:6">
      <c r="A276" s="12"/>
      <c r="B276" s="12"/>
      <c r="C276" s="13" t="s">
        <v>267</v>
      </c>
      <c r="D276" s="14"/>
      <c r="E276" s="14"/>
      <c r="F276" s="14">
        <f t="shared" si="4"/>
        <v>0</v>
      </c>
    </row>
    <row r="277" spans="1:6">
      <c r="A277" s="12"/>
      <c r="B277" s="12"/>
      <c r="C277" s="13" t="s">
        <v>268</v>
      </c>
      <c r="D277" s="14"/>
      <c r="E277" s="14"/>
      <c r="F277" s="14">
        <f t="shared" si="4"/>
        <v>0</v>
      </c>
    </row>
    <row r="278" spans="1:6">
      <c r="A278" s="12"/>
      <c r="B278" s="12"/>
      <c r="C278" s="13" t="s">
        <v>269</v>
      </c>
      <c r="D278" s="14"/>
      <c r="E278" s="14"/>
      <c r="F278" s="14">
        <f t="shared" si="4"/>
        <v>0</v>
      </c>
    </row>
    <row r="279" spans="1:6">
      <c r="A279" s="12"/>
      <c r="B279" s="12"/>
      <c r="C279" s="13" t="s">
        <v>270</v>
      </c>
      <c r="D279" s="14"/>
      <c r="E279" s="14"/>
      <c r="F279" s="14">
        <f t="shared" si="4"/>
        <v>0</v>
      </c>
    </row>
    <row r="280" spans="1:6">
      <c r="A280" s="12"/>
      <c r="B280" s="12"/>
      <c r="C280" s="13" t="s">
        <v>271</v>
      </c>
      <c r="D280" s="14"/>
      <c r="E280" s="14"/>
      <c r="F280" s="14">
        <f t="shared" si="4"/>
        <v>0</v>
      </c>
    </row>
    <row r="281" spans="1:6">
      <c r="A281" s="12"/>
      <c r="B281" s="12"/>
      <c r="C281" s="13" t="s">
        <v>272</v>
      </c>
      <c r="D281" s="14"/>
      <c r="E281" s="14"/>
      <c r="F281" s="14">
        <f t="shared" si="4"/>
        <v>0</v>
      </c>
    </row>
    <row r="282" spans="1:6">
      <c r="A282" s="12"/>
      <c r="B282" s="12"/>
      <c r="C282" s="13" t="s">
        <v>273</v>
      </c>
      <c r="D282" s="14"/>
      <c r="E282" s="14"/>
      <c r="F282" s="14">
        <f t="shared" si="4"/>
        <v>0</v>
      </c>
    </row>
    <row r="283" spans="1:6">
      <c r="A283" s="12"/>
      <c r="B283" s="12"/>
      <c r="C283" s="13" t="s">
        <v>274</v>
      </c>
      <c r="D283" s="14"/>
      <c r="E283" s="14"/>
      <c r="F283" s="14">
        <f t="shared" si="4"/>
        <v>0</v>
      </c>
    </row>
    <row r="284" spans="1:6">
      <c r="A284" s="12"/>
      <c r="B284" s="12"/>
      <c r="C284" s="13" t="s">
        <v>275</v>
      </c>
      <c r="D284" s="14"/>
      <c r="E284" s="14"/>
      <c r="F284" s="14">
        <f t="shared" si="4"/>
        <v>0</v>
      </c>
    </row>
    <row r="285" spans="1:6">
      <c r="A285" s="12"/>
      <c r="B285" s="12"/>
      <c r="C285" s="13" t="s">
        <v>276</v>
      </c>
      <c r="D285" s="14"/>
      <c r="E285" s="14"/>
      <c r="F285" s="14">
        <f t="shared" si="4"/>
        <v>0</v>
      </c>
    </row>
    <row r="286" spans="1:6">
      <c r="A286" s="12"/>
      <c r="B286" s="12"/>
      <c r="C286" s="13" t="s">
        <v>277</v>
      </c>
      <c r="D286" s="14"/>
      <c r="E286" s="14"/>
      <c r="F286" s="14">
        <f t="shared" si="4"/>
        <v>0</v>
      </c>
    </row>
    <row r="287" spans="1:6">
      <c r="A287" s="12"/>
      <c r="B287" s="15"/>
      <c r="C287" s="16" t="s">
        <v>278</v>
      </c>
      <c r="D287" s="17">
        <f>+D241+D242+D243+D247+D248+D249+D250+D254+D258+D283+D284+D285+D286</f>
        <v>102315</v>
      </c>
      <c r="E287" s="17">
        <f>+E241+E242+E243+E247+E248+E249+E250+E254+E258+E283+E284+E285+E286</f>
        <v>15</v>
      </c>
      <c r="F287" s="17">
        <f t="shared" si="4"/>
        <v>102300</v>
      </c>
    </row>
    <row r="288" spans="1:6">
      <c r="A288" s="15"/>
      <c r="B288" s="24" t="s">
        <v>279</v>
      </c>
      <c r="C288" s="25"/>
      <c r="D288" s="26">
        <f xml:space="preserve"> +D240 - D287</f>
        <v>17057975</v>
      </c>
      <c r="E288" s="26">
        <f xml:space="preserve"> +E240 - E287</f>
        <v>27360309</v>
      </c>
      <c r="F288" s="26">
        <f t="shared" si="4"/>
        <v>-10302334</v>
      </c>
    </row>
    <row r="289" spans="1:6">
      <c r="A289" s="18" t="s">
        <v>280</v>
      </c>
      <c r="B289" s="27"/>
      <c r="C289" s="28"/>
      <c r="D289" s="29">
        <f xml:space="preserve"> +D190 +D288</f>
        <v>-69075762</v>
      </c>
      <c r="E289" s="29">
        <f xml:space="preserve"> +E190 +E288</f>
        <v>-1163449</v>
      </c>
      <c r="F289" s="29">
        <f t="shared" si="4"/>
        <v>-67912313</v>
      </c>
    </row>
    <row r="290" spans="1:6">
      <c r="A290" s="30" t="s">
        <v>281</v>
      </c>
      <c r="B290" s="27" t="s">
        <v>282</v>
      </c>
      <c r="C290" s="28"/>
      <c r="D290" s="29">
        <v>-69671787</v>
      </c>
      <c r="E290" s="29">
        <v>-77508338</v>
      </c>
      <c r="F290" s="29">
        <f t="shared" si="4"/>
        <v>7836551</v>
      </c>
    </row>
    <row r="291" spans="1:6">
      <c r="A291" s="31"/>
      <c r="B291" s="27" t="s">
        <v>283</v>
      </c>
      <c r="C291" s="28"/>
      <c r="D291" s="29">
        <f xml:space="preserve"> +D289 +D290</f>
        <v>-138747549</v>
      </c>
      <c r="E291" s="29">
        <f xml:space="preserve"> +E289 +E290</f>
        <v>-78671787</v>
      </c>
      <c r="F291" s="29">
        <f t="shared" si="4"/>
        <v>-60075762</v>
      </c>
    </row>
    <row r="292" spans="1:6">
      <c r="A292" s="31"/>
      <c r="B292" s="27" t="s">
        <v>284</v>
      </c>
      <c r="C292" s="28"/>
      <c r="D292" s="29"/>
      <c r="E292" s="29"/>
      <c r="F292" s="29">
        <f t="shared" si="4"/>
        <v>0</v>
      </c>
    </row>
    <row r="293" spans="1:6">
      <c r="A293" s="31"/>
      <c r="B293" s="27" t="s">
        <v>285</v>
      </c>
      <c r="C293" s="28"/>
      <c r="D293" s="29">
        <f>+D294</f>
        <v>25800000</v>
      </c>
      <c r="E293" s="29">
        <f>+E294</f>
        <v>9000000</v>
      </c>
      <c r="F293" s="29">
        <f t="shared" si="4"/>
        <v>16800000</v>
      </c>
    </row>
    <row r="294" spans="1:6">
      <c r="A294" s="31"/>
      <c r="B294" s="32" t="s">
        <v>286</v>
      </c>
      <c r="C294" s="25"/>
      <c r="D294" s="26">
        <v>25800000</v>
      </c>
      <c r="E294" s="26">
        <v>9000000</v>
      </c>
      <c r="F294" s="26">
        <f t="shared" si="4"/>
        <v>16800000</v>
      </c>
    </row>
    <row r="295" spans="1:6">
      <c r="A295" s="31"/>
      <c r="B295" s="27" t="s">
        <v>287</v>
      </c>
      <c r="C295" s="28"/>
      <c r="D295" s="29">
        <f>+D296</f>
        <v>24500000</v>
      </c>
      <c r="E295" s="29">
        <f>+E296</f>
        <v>0</v>
      </c>
      <c r="F295" s="29">
        <f t="shared" si="4"/>
        <v>24500000</v>
      </c>
    </row>
    <row r="296" spans="1:6">
      <c r="A296" s="31"/>
      <c r="B296" s="32" t="s">
        <v>288</v>
      </c>
      <c r="C296" s="25"/>
      <c r="D296" s="26">
        <v>24500000</v>
      </c>
      <c r="E296" s="26"/>
      <c r="F296" s="26">
        <f t="shared" si="4"/>
        <v>24500000</v>
      </c>
    </row>
    <row r="297" spans="1:6">
      <c r="A297" s="31"/>
      <c r="B297" s="27" t="s">
        <v>289</v>
      </c>
      <c r="C297" s="28"/>
      <c r="D297" s="29">
        <f>+D298</f>
        <v>0</v>
      </c>
      <c r="E297" s="29">
        <f>+E298</f>
        <v>0</v>
      </c>
      <c r="F297" s="29">
        <f t="shared" si="4"/>
        <v>0</v>
      </c>
    </row>
    <row r="298" spans="1:6">
      <c r="A298" s="31"/>
      <c r="B298" s="32" t="s">
        <v>290</v>
      </c>
      <c r="C298" s="25"/>
      <c r="D298" s="26"/>
      <c r="E298" s="26"/>
      <c r="F298" s="26">
        <f t="shared" si="4"/>
        <v>0</v>
      </c>
    </row>
    <row r="299" spans="1:6">
      <c r="A299" s="33"/>
      <c r="B299" s="27" t="s">
        <v>291</v>
      </c>
      <c r="C299" s="28"/>
      <c r="D299" s="29">
        <f xml:space="preserve"> +D291 +D292 +D293 +D295 - D297</f>
        <v>-88447549</v>
      </c>
      <c r="E299" s="29">
        <f xml:space="preserve"> +E291 +E292 +E293 +E295 - E297</f>
        <v>-69671787</v>
      </c>
      <c r="F299" s="29">
        <f t="shared" si="4"/>
        <v>-18775762</v>
      </c>
    </row>
  </sheetData>
  <mergeCells count="13">
    <mergeCell ref="A290:A299"/>
    <mergeCell ref="A181:A189"/>
    <mergeCell ref="B181:B186"/>
    <mergeCell ref="B187:B188"/>
    <mergeCell ref="A191:A288"/>
    <mergeCell ref="B191:B240"/>
    <mergeCell ref="B241:B287"/>
    <mergeCell ref="A2:F2"/>
    <mergeCell ref="A3:F3"/>
    <mergeCell ref="A5:C5"/>
    <mergeCell ref="A6:A180"/>
    <mergeCell ref="B6:B99"/>
    <mergeCell ref="B100:B179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2B805-3DB8-44BE-A213-6968FAAFFFBB}">
  <dimension ref="A2:F300"/>
  <sheetViews>
    <sheetView showGridLines="0" workbookViewId="0">
      <selection activeCell="C306" sqref="C306"/>
    </sheetView>
  </sheetViews>
  <sheetFormatPr defaultRowHeight="18.75"/>
  <cols>
    <col min="1" max="2" width="2.875" style="34" customWidth="1"/>
    <col min="3" max="3" width="59.75" style="34" customWidth="1"/>
    <col min="4" max="6" width="20.75" style="34" customWidth="1"/>
  </cols>
  <sheetData>
    <row r="2" spans="1:6" ht="21">
      <c r="A2" s="1"/>
      <c r="B2" s="1"/>
      <c r="C2" s="1"/>
      <c r="D2" s="2"/>
      <c r="E2" s="2"/>
      <c r="F2" s="3" t="s">
        <v>0</v>
      </c>
    </row>
    <row r="3" spans="1:6" ht="21">
      <c r="A3" s="4" t="s">
        <v>292</v>
      </c>
      <c r="B3" s="4"/>
      <c r="C3" s="4"/>
      <c r="D3" s="4"/>
      <c r="E3" s="4"/>
      <c r="F3" s="4"/>
    </row>
    <row r="4" spans="1:6" ht="21">
      <c r="A4" s="5" t="s">
        <v>2</v>
      </c>
      <c r="B4" s="5"/>
      <c r="C4" s="5"/>
      <c r="D4" s="5"/>
      <c r="E4" s="5"/>
      <c r="F4" s="5"/>
    </row>
    <row r="5" spans="1:6">
      <c r="A5" s="6"/>
      <c r="B5" s="6"/>
      <c r="C5" s="6"/>
      <c r="D5" s="6"/>
      <c r="E5" s="2"/>
      <c r="F5" s="6" t="s">
        <v>3</v>
      </c>
    </row>
    <row r="6" spans="1:6">
      <c r="A6" s="7" t="s">
        <v>4</v>
      </c>
      <c r="B6" s="7"/>
      <c r="C6" s="7"/>
      <c r="D6" s="8" t="s">
        <v>5</v>
      </c>
      <c r="E6" s="8" t="s">
        <v>6</v>
      </c>
      <c r="F6" s="8" t="s">
        <v>7</v>
      </c>
    </row>
    <row r="7" spans="1:6">
      <c r="A7" s="9" t="s">
        <v>8</v>
      </c>
      <c r="B7" s="9" t="s">
        <v>9</v>
      </c>
      <c r="C7" s="10" t="s">
        <v>10</v>
      </c>
      <c r="D7" s="11">
        <f>+D8+D15+D18+D22+D25</f>
        <v>160103112</v>
      </c>
      <c r="E7" s="11">
        <f>+E8+E15+E18+E22+E25</f>
        <v>156015710</v>
      </c>
      <c r="F7" s="11">
        <f>D7-E7</f>
        <v>4087402</v>
      </c>
    </row>
    <row r="8" spans="1:6">
      <c r="A8" s="12"/>
      <c r="B8" s="12"/>
      <c r="C8" s="13" t="s">
        <v>11</v>
      </c>
      <c r="D8" s="14">
        <f>+D9+D10+D11+D12+D13+D14</f>
        <v>96811591</v>
      </c>
      <c r="E8" s="14">
        <f>+E9+E10+E11+E12+E13+E14</f>
        <v>90883746</v>
      </c>
      <c r="F8" s="14">
        <f t="shared" ref="F8:F71" si="0">D8-E8</f>
        <v>5927845</v>
      </c>
    </row>
    <row r="9" spans="1:6">
      <c r="A9" s="12"/>
      <c r="B9" s="12"/>
      <c r="C9" s="13" t="s">
        <v>12</v>
      </c>
      <c r="D9" s="14">
        <v>86563944</v>
      </c>
      <c r="E9" s="14">
        <v>80883481</v>
      </c>
      <c r="F9" s="14">
        <f t="shared" si="0"/>
        <v>5680463</v>
      </c>
    </row>
    <row r="10" spans="1:6">
      <c r="A10" s="12"/>
      <c r="B10" s="12"/>
      <c r="C10" s="13" t="s">
        <v>13</v>
      </c>
      <c r="D10" s="14"/>
      <c r="E10" s="14"/>
      <c r="F10" s="14">
        <f t="shared" si="0"/>
        <v>0</v>
      </c>
    </row>
    <row r="11" spans="1:6">
      <c r="A11" s="12"/>
      <c r="B11" s="12"/>
      <c r="C11" s="13" t="s">
        <v>14</v>
      </c>
      <c r="D11" s="14">
        <v>640832</v>
      </c>
      <c r="E11" s="14">
        <v>240447</v>
      </c>
      <c r="F11" s="14">
        <f t="shared" si="0"/>
        <v>400385</v>
      </c>
    </row>
    <row r="12" spans="1:6">
      <c r="A12" s="12"/>
      <c r="B12" s="12"/>
      <c r="C12" s="13" t="s">
        <v>15</v>
      </c>
      <c r="D12" s="14">
        <v>9606815</v>
      </c>
      <c r="E12" s="14">
        <v>9759818</v>
      </c>
      <c r="F12" s="14">
        <f t="shared" si="0"/>
        <v>-153003</v>
      </c>
    </row>
    <row r="13" spans="1:6">
      <c r="A13" s="12"/>
      <c r="B13" s="12"/>
      <c r="C13" s="13" t="s">
        <v>16</v>
      </c>
      <c r="D13" s="14"/>
      <c r="E13" s="14"/>
      <c r="F13" s="14">
        <f t="shared" si="0"/>
        <v>0</v>
      </c>
    </row>
    <row r="14" spans="1:6">
      <c r="A14" s="12"/>
      <c r="B14" s="12"/>
      <c r="C14" s="13" t="s">
        <v>17</v>
      </c>
      <c r="D14" s="14"/>
      <c r="E14" s="14"/>
      <c r="F14" s="14">
        <f t="shared" si="0"/>
        <v>0</v>
      </c>
    </row>
    <row r="15" spans="1:6">
      <c r="A15" s="12"/>
      <c r="B15" s="12"/>
      <c r="C15" s="13" t="s">
        <v>18</v>
      </c>
      <c r="D15" s="14">
        <f>+D16+D17</f>
        <v>36841824</v>
      </c>
      <c r="E15" s="14">
        <f>+E16+E17</f>
        <v>38338600</v>
      </c>
      <c r="F15" s="14">
        <f t="shared" si="0"/>
        <v>-1496776</v>
      </c>
    </row>
    <row r="16" spans="1:6">
      <c r="A16" s="12"/>
      <c r="B16" s="12"/>
      <c r="C16" s="13" t="s">
        <v>19</v>
      </c>
      <c r="D16" s="14">
        <v>36841824</v>
      </c>
      <c r="E16" s="14">
        <v>38338600</v>
      </c>
      <c r="F16" s="14">
        <f t="shared" si="0"/>
        <v>-1496776</v>
      </c>
    </row>
    <row r="17" spans="1:6">
      <c r="A17" s="12"/>
      <c r="B17" s="12"/>
      <c r="C17" s="13" t="s">
        <v>20</v>
      </c>
      <c r="D17" s="14"/>
      <c r="E17" s="14"/>
      <c r="F17" s="14">
        <f t="shared" si="0"/>
        <v>0</v>
      </c>
    </row>
    <row r="18" spans="1:6">
      <c r="A18" s="12"/>
      <c r="B18" s="12"/>
      <c r="C18" s="13" t="s">
        <v>21</v>
      </c>
      <c r="D18" s="14">
        <f>+D19+D20+D21</f>
        <v>19241307</v>
      </c>
      <c r="E18" s="14">
        <f>+E19+E20+E21</f>
        <v>20301712</v>
      </c>
      <c r="F18" s="14">
        <f t="shared" si="0"/>
        <v>-1060405</v>
      </c>
    </row>
    <row r="19" spans="1:6">
      <c r="A19" s="12"/>
      <c r="B19" s="12"/>
      <c r="C19" s="13" t="s">
        <v>22</v>
      </c>
      <c r="D19" s="14">
        <v>16686822</v>
      </c>
      <c r="E19" s="14">
        <v>18065083</v>
      </c>
      <c r="F19" s="14">
        <f t="shared" si="0"/>
        <v>-1378261</v>
      </c>
    </row>
    <row r="20" spans="1:6">
      <c r="A20" s="12"/>
      <c r="B20" s="12"/>
      <c r="C20" s="13" t="s">
        <v>23</v>
      </c>
      <c r="D20" s="14">
        <v>92298</v>
      </c>
      <c r="E20" s="14">
        <v>109309</v>
      </c>
      <c r="F20" s="14">
        <f t="shared" si="0"/>
        <v>-17011</v>
      </c>
    </row>
    <row r="21" spans="1:6">
      <c r="A21" s="12"/>
      <c r="B21" s="12"/>
      <c r="C21" s="13" t="s">
        <v>24</v>
      </c>
      <c r="D21" s="14">
        <v>2462187</v>
      </c>
      <c r="E21" s="14">
        <v>2127320</v>
      </c>
      <c r="F21" s="14">
        <f t="shared" si="0"/>
        <v>334867</v>
      </c>
    </row>
    <row r="22" spans="1:6">
      <c r="A22" s="12"/>
      <c r="B22" s="12"/>
      <c r="C22" s="13" t="s">
        <v>25</v>
      </c>
      <c r="D22" s="14">
        <f>+D23+D24</f>
        <v>3277337</v>
      </c>
      <c r="E22" s="14">
        <f>+E23+E24</f>
        <v>3087022</v>
      </c>
      <c r="F22" s="14">
        <f t="shared" si="0"/>
        <v>190315</v>
      </c>
    </row>
    <row r="23" spans="1:6">
      <c r="A23" s="12"/>
      <c r="B23" s="12"/>
      <c r="C23" s="13" t="s">
        <v>26</v>
      </c>
      <c r="D23" s="14">
        <v>3048080</v>
      </c>
      <c r="E23" s="14">
        <v>2730000</v>
      </c>
      <c r="F23" s="14">
        <f t="shared" si="0"/>
        <v>318080</v>
      </c>
    </row>
    <row r="24" spans="1:6">
      <c r="A24" s="12"/>
      <c r="B24" s="12"/>
      <c r="C24" s="13" t="s">
        <v>27</v>
      </c>
      <c r="D24" s="14">
        <v>229257</v>
      </c>
      <c r="E24" s="14">
        <v>357022</v>
      </c>
      <c r="F24" s="14">
        <f t="shared" si="0"/>
        <v>-127765</v>
      </c>
    </row>
    <row r="25" spans="1:6">
      <c r="A25" s="12"/>
      <c r="B25" s="12"/>
      <c r="C25" s="13" t="s">
        <v>28</v>
      </c>
      <c r="D25" s="14">
        <f>+D26+D27</f>
        <v>3931053</v>
      </c>
      <c r="E25" s="14">
        <f>+E26+E27</f>
        <v>3404630</v>
      </c>
      <c r="F25" s="14">
        <f t="shared" si="0"/>
        <v>526423</v>
      </c>
    </row>
    <row r="26" spans="1:6">
      <c r="A26" s="12"/>
      <c r="B26" s="12"/>
      <c r="C26" s="13" t="s">
        <v>29</v>
      </c>
      <c r="D26" s="14">
        <v>17293</v>
      </c>
      <c r="E26" s="14">
        <v>20430</v>
      </c>
      <c r="F26" s="14">
        <f t="shared" si="0"/>
        <v>-3137</v>
      </c>
    </row>
    <row r="27" spans="1:6">
      <c r="A27" s="12"/>
      <c r="B27" s="12"/>
      <c r="C27" s="13" t="s">
        <v>30</v>
      </c>
      <c r="D27" s="14">
        <v>3913760</v>
      </c>
      <c r="E27" s="14">
        <v>3384200</v>
      </c>
      <c r="F27" s="14">
        <f t="shared" si="0"/>
        <v>529560</v>
      </c>
    </row>
    <row r="28" spans="1:6">
      <c r="A28" s="12"/>
      <c r="B28" s="12"/>
      <c r="C28" s="13" t="s">
        <v>31</v>
      </c>
      <c r="D28" s="14">
        <f>+D29+D31+D32</f>
        <v>14352612</v>
      </c>
      <c r="E28" s="14">
        <f>+E29+E31+E32</f>
        <v>14181268</v>
      </c>
      <c r="F28" s="14">
        <f t="shared" si="0"/>
        <v>171344</v>
      </c>
    </row>
    <row r="29" spans="1:6">
      <c r="A29" s="12"/>
      <c r="B29" s="12"/>
      <c r="C29" s="13" t="s">
        <v>32</v>
      </c>
      <c r="D29" s="14">
        <f>+D30</f>
        <v>14305149</v>
      </c>
      <c r="E29" s="14">
        <f>+E30</f>
        <v>14161574</v>
      </c>
      <c r="F29" s="14">
        <f t="shared" si="0"/>
        <v>143575</v>
      </c>
    </row>
    <row r="30" spans="1:6">
      <c r="A30" s="12"/>
      <c r="B30" s="12"/>
      <c r="C30" s="13" t="s">
        <v>33</v>
      </c>
      <c r="D30" s="14">
        <v>14305149</v>
      </c>
      <c r="E30" s="14">
        <v>14161574</v>
      </c>
      <c r="F30" s="14">
        <f t="shared" si="0"/>
        <v>143575</v>
      </c>
    </row>
    <row r="31" spans="1:6">
      <c r="A31" s="12"/>
      <c r="B31" s="12"/>
      <c r="C31" s="13" t="s">
        <v>34</v>
      </c>
      <c r="D31" s="14">
        <v>47463</v>
      </c>
      <c r="E31" s="14">
        <v>19694</v>
      </c>
      <c r="F31" s="14">
        <f t="shared" si="0"/>
        <v>27769</v>
      </c>
    </row>
    <row r="32" spans="1:6">
      <c r="A32" s="12"/>
      <c r="B32" s="12"/>
      <c r="C32" s="13" t="s">
        <v>28</v>
      </c>
      <c r="D32" s="14">
        <f>+D33+D34</f>
        <v>0</v>
      </c>
      <c r="E32" s="14">
        <f>+E33+E34</f>
        <v>0</v>
      </c>
      <c r="F32" s="14">
        <f t="shared" si="0"/>
        <v>0</v>
      </c>
    </row>
    <row r="33" spans="1:6">
      <c r="A33" s="12"/>
      <c r="B33" s="12"/>
      <c r="C33" s="13" t="s">
        <v>35</v>
      </c>
      <c r="D33" s="14"/>
      <c r="E33" s="14"/>
      <c r="F33" s="14">
        <f t="shared" si="0"/>
        <v>0</v>
      </c>
    </row>
    <row r="34" spans="1:6">
      <c r="A34" s="12"/>
      <c r="B34" s="12"/>
      <c r="C34" s="13" t="s">
        <v>36</v>
      </c>
      <c r="D34" s="14"/>
      <c r="E34" s="14"/>
      <c r="F34" s="14">
        <f t="shared" si="0"/>
        <v>0</v>
      </c>
    </row>
    <row r="35" spans="1:6">
      <c r="A35" s="12"/>
      <c r="B35" s="12"/>
      <c r="C35" s="13" t="s">
        <v>37</v>
      </c>
      <c r="D35" s="14">
        <f>+D36+D37+D38+D39</f>
        <v>0</v>
      </c>
      <c r="E35" s="14">
        <f>+E36+E37+E38+E39</f>
        <v>0</v>
      </c>
      <c r="F35" s="14">
        <f t="shared" si="0"/>
        <v>0</v>
      </c>
    </row>
    <row r="36" spans="1:6">
      <c r="A36" s="12"/>
      <c r="B36" s="12"/>
      <c r="C36" s="13" t="s">
        <v>38</v>
      </c>
      <c r="D36" s="14"/>
      <c r="E36" s="14"/>
      <c r="F36" s="14">
        <f t="shared" si="0"/>
        <v>0</v>
      </c>
    </row>
    <row r="37" spans="1:6">
      <c r="A37" s="12"/>
      <c r="B37" s="12"/>
      <c r="C37" s="13" t="s">
        <v>39</v>
      </c>
      <c r="D37" s="14"/>
      <c r="E37" s="14"/>
      <c r="F37" s="14">
        <f t="shared" si="0"/>
        <v>0</v>
      </c>
    </row>
    <row r="38" spans="1:6">
      <c r="A38" s="12"/>
      <c r="B38" s="12"/>
      <c r="C38" s="13" t="s">
        <v>40</v>
      </c>
      <c r="D38" s="14"/>
      <c r="E38" s="14"/>
      <c r="F38" s="14">
        <f t="shared" si="0"/>
        <v>0</v>
      </c>
    </row>
    <row r="39" spans="1:6">
      <c r="A39" s="12"/>
      <c r="B39" s="12"/>
      <c r="C39" s="13" t="s">
        <v>41</v>
      </c>
      <c r="D39" s="14"/>
      <c r="E39" s="14"/>
      <c r="F39" s="14">
        <f t="shared" si="0"/>
        <v>0</v>
      </c>
    </row>
    <row r="40" spans="1:6">
      <c r="A40" s="12"/>
      <c r="B40" s="12"/>
      <c r="C40" s="13" t="s">
        <v>42</v>
      </c>
      <c r="D40" s="14">
        <f>+D41+D42</f>
        <v>0</v>
      </c>
      <c r="E40" s="14">
        <f>+E41+E42</f>
        <v>0</v>
      </c>
      <c r="F40" s="14">
        <f t="shared" si="0"/>
        <v>0</v>
      </c>
    </row>
    <row r="41" spans="1:6">
      <c r="A41" s="12"/>
      <c r="B41" s="12"/>
      <c r="C41" s="13" t="s">
        <v>43</v>
      </c>
      <c r="D41" s="14"/>
      <c r="E41" s="14"/>
      <c r="F41" s="14">
        <f t="shared" si="0"/>
        <v>0</v>
      </c>
    </row>
    <row r="42" spans="1:6">
      <c r="A42" s="12"/>
      <c r="B42" s="12"/>
      <c r="C42" s="13" t="s">
        <v>44</v>
      </c>
      <c r="D42" s="14"/>
      <c r="E42" s="14"/>
      <c r="F42" s="14">
        <f t="shared" si="0"/>
        <v>0</v>
      </c>
    </row>
    <row r="43" spans="1:6">
      <c r="A43" s="12"/>
      <c r="B43" s="12"/>
      <c r="C43" s="13" t="s">
        <v>45</v>
      </c>
      <c r="D43" s="14">
        <f>+D44+D46+D51+D53+D55</f>
        <v>0</v>
      </c>
      <c r="E43" s="14">
        <f>+E44+E46+E51+E53+E55</f>
        <v>0</v>
      </c>
      <c r="F43" s="14">
        <f t="shared" si="0"/>
        <v>0</v>
      </c>
    </row>
    <row r="44" spans="1:6">
      <c r="A44" s="12"/>
      <c r="B44" s="12"/>
      <c r="C44" s="13" t="s">
        <v>46</v>
      </c>
      <c r="D44" s="14">
        <f>+D45</f>
        <v>0</v>
      </c>
      <c r="E44" s="14">
        <f>+E45</f>
        <v>0</v>
      </c>
      <c r="F44" s="14">
        <f t="shared" si="0"/>
        <v>0</v>
      </c>
    </row>
    <row r="45" spans="1:6">
      <c r="A45" s="12"/>
      <c r="B45" s="12"/>
      <c r="C45" s="13" t="s">
        <v>47</v>
      </c>
      <c r="D45" s="14"/>
      <c r="E45" s="14"/>
      <c r="F45" s="14">
        <f t="shared" si="0"/>
        <v>0</v>
      </c>
    </row>
    <row r="46" spans="1:6">
      <c r="A46" s="12"/>
      <c r="B46" s="12"/>
      <c r="C46" s="13" t="s">
        <v>48</v>
      </c>
      <c r="D46" s="14">
        <f>+D47+D48+D49+D50</f>
        <v>0</v>
      </c>
      <c r="E46" s="14">
        <f>+E47+E48+E49+E50</f>
        <v>0</v>
      </c>
      <c r="F46" s="14">
        <f t="shared" si="0"/>
        <v>0</v>
      </c>
    </row>
    <row r="47" spans="1:6">
      <c r="A47" s="12"/>
      <c r="B47" s="12"/>
      <c r="C47" s="13" t="s">
        <v>49</v>
      </c>
      <c r="D47" s="14"/>
      <c r="E47" s="14"/>
      <c r="F47" s="14">
        <f t="shared" si="0"/>
        <v>0</v>
      </c>
    </row>
    <row r="48" spans="1:6">
      <c r="A48" s="12"/>
      <c r="B48" s="12"/>
      <c r="C48" s="13" t="s">
        <v>50</v>
      </c>
      <c r="D48" s="14"/>
      <c r="E48" s="14"/>
      <c r="F48" s="14">
        <f t="shared" si="0"/>
        <v>0</v>
      </c>
    </row>
    <row r="49" spans="1:6">
      <c r="A49" s="12"/>
      <c r="B49" s="12"/>
      <c r="C49" s="13" t="s">
        <v>51</v>
      </c>
      <c r="D49" s="14"/>
      <c r="E49" s="14"/>
      <c r="F49" s="14">
        <f t="shared" si="0"/>
        <v>0</v>
      </c>
    </row>
    <row r="50" spans="1:6">
      <c r="A50" s="12"/>
      <c r="B50" s="12"/>
      <c r="C50" s="13" t="s">
        <v>52</v>
      </c>
      <c r="D50" s="14"/>
      <c r="E50" s="14"/>
      <c r="F50" s="14">
        <f t="shared" si="0"/>
        <v>0</v>
      </c>
    </row>
    <row r="51" spans="1:6">
      <c r="A51" s="12"/>
      <c r="B51" s="12"/>
      <c r="C51" s="13" t="s">
        <v>53</v>
      </c>
      <c r="D51" s="14">
        <f>+D52</f>
        <v>0</v>
      </c>
      <c r="E51" s="14">
        <f>+E52</f>
        <v>0</v>
      </c>
      <c r="F51" s="14">
        <f t="shared" si="0"/>
        <v>0</v>
      </c>
    </row>
    <row r="52" spans="1:6">
      <c r="A52" s="12"/>
      <c r="B52" s="12"/>
      <c r="C52" s="13" t="s">
        <v>54</v>
      </c>
      <c r="D52" s="14"/>
      <c r="E52" s="14"/>
      <c r="F52" s="14">
        <f t="shared" si="0"/>
        <v>0</v>
      </c>
    </row>
    <row r="53" spans="1:6">
      <c r="A53" s="12"/>
      <c r="B53" s="12"/>
      <c r="C53" s="13" t="s">
        <v>55</v>
      </c>
      <c r="D53" s="14">
        <f>+D54</f>
        <v>0</v>
      </c>
      <c r="E53" s="14">
        <f>+E54</f>
        <v>0</v>
      </c>
      <c r="F53" s="14">
        <f t="shared" si="0"/>
        <v>0</v>
      </c>
    </row>
    <row r="54" spans="1:6">
      <c r="A54" s="12"/>
      <c r="B54" s="12"/>
      <c r="C54" s="13" t="s">
        <v>56</v>
      </c>
      <c r="D54" s="14"/>
      <c r="E54" s="14"/>
      <c r="F54" s="14">
        <f t="shared" si="0"/>
        <v>0</v>
      </c>
    </row>
    <row r="55" spans="1:6">
      <c r="A55" s="12"/>
      <c r="B55" s="12"/>
      <c r="C55" s="13" t="s">
        <v>57</v>
      </c>
      <c r="D55" s="14">
        <f>+D56+D57+D58</f>
        <v>0</v>
      </c>
      <c r="E55" s="14">
        <f>+E56+E57+E58</f>
        <v>0</v>
      </c>
      <c r="F55" s="14">
        <f t="shared" si="0"/>
        <v>0</v>
      </c>
    </row>
    <row r="56" spans="1:6">
      <c r="A56" s="12"/>
      <c r="B56" s="12"/>
      <c r="C56" s="13" t="s">
        <v>58</v>
      </c>
      <c r="D56" s="14"/>
      <c r="E56" s="14"/>
      <c r="F56" s="14">
        <f t="shared" si="0"/>
        <v>0</v>
      </c>
    </row>
    <row r="57" spans="1:6">
      <c r="A57" s="12"/>
      <c r="B57" s="12"/>
      <c r="C57" s="13" t="s">
        <v>59</v>
      </c>
      <c r="D57" s="14"/>
      <c r="E57" s="14"/>
      <c r="F57" s="14">
        <f t="shared" si="0"/>
        <v>0</v>
      </c>
    </row>
    <row r="58" spans="1:6">
      <c r="A58" s="12"/>
      <c r="B58" s="12"/>
      <c r="C58" s="13" t="s">
        <v>60</v>
      </c>
      <c r="D58" s="14"/>
      <c r="E58" s="14"/>
      <c r="F58" s="14">
        <f t="shared" si="0"/>
        <v>0</v>
      </c>
    </row>
    <row r="59" spans="1:6">
      <c r="A59" s="12"/>
      <c r="B59" s="12"/>
      <c r="C59" s="13" t="s">
        <v>61</v>
      </c>
      <c r="D59" s="14">
        <f>+D60+D62+D79+D81+D85</f>
        <v>0</v>
      </c>
      <c r="E59" s="14">
        <f>+E60+E62+E79+E81+E85</f>
        <v>36160</v>
      </c>
      <c r="F59" s="14">
        <f t="shared" si="0"/>
        <v>-36160</v>
      </c>
    </row>
    <row r="60" spans="1:6">
      <c r="A60" s="12"/>
      <c r="B60" s="12"/>
      <c r="C60" s="13" t="s">
        <v>62</v>
      </c>
      <c r="D60" s="14">
        <f>+D61</f>
        <v>0</v>
      </c>
      <c r="E60" s="14">
        <f>+E61</f>
        <v>0</v>
      </c>
      <c r="F60" s="14">
        <f t="shared" si="0"/>
        <v>0</v>
      </c>
    </row>
    <row r="61" spans="1:6">
      <c r="A61" s="12"/>
      <c r="B61" s="12"/>
      <c r="C61" s="13" t="s">
        <v>63</v>
      </c>
      <c r="D61" s="14"/>
      <c r="E61" s="14"/>
      <c r="F61" s="14">
        <f t="shared" si="0"/>
        <v>0</v>
      </c>
    </row>
    <row r="62" spans="1:6">
      <c r="A62" s="12"/>
      <c r="B62" s="12"/>
      <c r="C62" s="13" t="s">
        <v>64</v>
      </c>
      <c r="D62" s="14">
        <f>+D63+D64+D65+D66+D67+D68+D69+D70+D71+D72+D73+D74+D75+D76+D77+D78</f>
        <v>0</v>
      </c>
      <c r="E62" s="14">
        <f>+E63+E64+E65+E66+E67+E68+E69+E70+E71+E72+E73+E74+E75+E76+E77+E78</f>
        <v>36160</v>
      </c>
      <c r="F62" s="14">
        <f t="shared" si="0"/>
        <v>-36160</v>
      </c>
    </row>
    <row r="63" spans="1:6">
      <c r="A63" s="12"/>
      <c r="B63" s="12"/>
      <c r="C63" s="13" t="s">
        <v>65</v>
      </c>
      <c r="D63" s="14"/>
      <c r="E63" s="14"/>
      <c r="F63" s="14">
        <f t="shared" si="0"/>
        <v>0</v>
      </c>
    </row>
    <row r="64" spans="1:6">
      <c r="A64" s="12"/>
      <c r="B64" s="12"/>
      <c r="C64" s="13" t="s">
        <v>66</v>
      </c>
      <c r="D64" s="14"/>
      <c r="E64" s="14"/>
      <c r="F64" s="14">
        <f t="shared" si="0"/>
        <v>0</v>
      </c>
    </row>
    <row r="65" spans="1:6">
      <c r="A65" s="12"/>
      <c r="B65" s="12"/>
      <c r="C65" s="13" t="s">
        <v>67</v>
      </c>
      <c r="D65" s="14"/>
      <c r="E65" s="14"/>
      <c r="F65" s="14">
        <f t="shared" si="0"/>
        <v>0</v>
      </c>
    </row>
    <row r="66" spans="1:6">
      <c r="A66" s="12"/>
      <c r="B66" s="12"/>
      <c r="C66" s="13" t="s">
        <v>68</v>
      </c>
      <c r="D66" s="14"/>
      <c r="E66" s="14"/>
      <c r="F66" s="14">
        <f t="shared" si="0"/>
        <v>0</v>
      </c>
    </row>
    <row r="67" spans="1:6">
      <c r="A67" s="12"/>
      <c r="B67" s="12"/>
      <c r="C67" s="13" t="s">
        <v>69</v>
      </c>
      <c r="D67" s="14"/>
      <c r="E67" s="14"/>
      <c r="F67" s="14">
        <f t="shared" si="0"/>
        <v>0</v>
      </c>
    </row>
    <row r="68" spans="1:6">
      <c r="A68" s="12"/>
      <c r="B68" s="12"/>
      <c r="C68" s="13" t="s">
        <v>70</v>
      </c>
      <c r="D68" s="14"/>
      <c r="E68" s="14"/>
      <c r="F68" s="14">
        <f t="shared" si="0"/>
        <v>0</v>
      </c>
    </row>
    <row r="69" spans="1:6">
      <c r="A69" s="12"/>
      <c r="B69" s="12"/>
      <c r="C69" s="13" t="s">
        <v>71</v>
      </c>
      <c r="D69" s="14"/>
      <c r="E69" s="14"/>
      <c r="F69" s="14">
        <f t="shared" si="0"/>
        <v>0</v>
      </c>
    </row>
    <row r="70" spans="1:6">
      <c r="A70" s="12"/>
      <c r="B70" s="12"/>
      <c r="C70" s="13" t="s">
        <v>72</v>
      </c>
      <c r="D70" s="14"/>
      <c r="E70" s="14"/>
      <c r="F70" s="14">
        <f t="shared" si="0"/>
        <v>0</v>
      </c>
    </row>
    <row r="71" spans="1:6">
      <c r="A71" s="12"/>
      <c r="B71" s="12"/>
      <c r="C71" s="13" t="s">
        <v>73</v>
      </c>
      <c r="D71" s="14"/>
      <c r="E71" s="14"/>
      <c r="F71" s="14">
        <f t="shared" si="0"/>
        <v>0</v>
      </c>
    </row>
    <row r="72" spans="1:6">
      <c r="A72" s="12"/>
      <c r="B72" s="12"/>
      <c r="C72" s="13" t="s">
        <v>74</v>
      </c>
      <c r="D72" s="14"/>
      <c r="E72" s="14"/>
      <c r="F72" s="14">
        <f t="shared" ref="F72:F135" si="1">D72-E72</f>
        <v>0</v>
      </c>
    </row>
    <row r="73" spans="1:6">
      <c r="A73" s="12"/>
      <c r="B73" s="12"/>
      <c r="C73" s="13" t="s">
        <v>75</v>
      </c>
      <c r="D73" s="14"/>
      <c r="E73" s="14"/>
      <c r="F73" s="14">
        <f t="shared" si="1"/>
        <v>0</v>
      </c>
    </row>
    <row r="74" spans="1:6">
      <c r="A74" s="12"/>
      <c r="B74" s="12"/>
      <c r="C74" s="13" t="s">
        <v>76</v>
      </c>
      <c r="D74" s="14"/>
      <c r="E74" s="14"/>
      <c r="F74" s="14">
        <f t="shared" si="1"/>
        <v>0</v>
      </c>
    </row>
    <row r="75" spans="1:6">
      <c r="A75" s="12"/>
      <c r="B75" s="12"/>
      <c r="C75" s="13" t="s">
        <v>77</v>
      </c>
      <c r="D75" s="14"/>
      <c r="E75" s="14"/>
      <c r="F75" s="14">
        <f t="shared" si="1"/>
        <v>0</v>
      </c>
    </row>
    <row r="76" spans="1:6">
      <c r="A76" s="12"/>
      <c r="B76" s="12"/>
      <c r="C76" s="13" t="s">
        <v>78</v>
      </c>
      <c r="D76" s="14"/>
      <c r="E76" s="14"/>
      <c r="F76" s="14">
        <f t="shared" si="1"/>
        <v>0</v>
      </c>
    </row>
    <row r="77" spans="1:6">
      <c r="A77" s="12"/>
      <c r="B77" s="12"/>
      <c r="C77" s="13" t="s">
        <v>79</v>
      </c>
      <c r="D77" s="14"/>
      <c r="E77" s="14"/>
      <c r="F77" s="14">
        <f t="shared" si="1"/>
        <v>0</v>
      </c>
    </row>
    <row r="78" spans="1:6">
      <c r="A78" s="12"/>
      <c r="B78" s="12"/>
      <c r="C78" s="13" t="s">
        <v>80</v>
      </c>
      <c r="D78" s="14"/>
      <c r="E78" s="14">
        <v>36160</v>
      </c>
      <c r="F78" s="14">
        <f t="shared" si="1"/>
        <v>-36160</v>
      </c>
    </row>
    <row r="79" spans="1:6">
      <c r="A79" s="12"/>
      <c r="B79" s="12"/>
      <c r="C79" s="13" t="s">
        <v>81</v>
      </c>
      <c r="D79" s="14">
        <f>+D80</f>
        <v>0</v>
      </c>
      <c r="E79" s="14">
        <f>+E80</f>
        <v>0</v>
      </c>
      <c r="F79" s="14">
        <f t="shared" si="1"/>
        <v>0</v>
      </c>
    </row>
    <row r="80" spans="1:6">
      <c r="A80" s="12"/>
      <c r="B80" s="12"/>
      <c r="C80" s="13" t="s">
        <v>82</v>
      </c>
      <c r="D80" s="14"/>
      <c r="E80" s="14"/>
      <c r="F80" s="14">
        <f t="shared" si="1"/>
        <v>0</v>
      </c>
    </row>
    <row r="81" spans="1:6">
      <c r="A81" s="12"/>
      <c r="B81" s="12"/>
      <c r="C81" s="13" t="s">
        <v>83</v>
      </c>
      <c r="D81" s="14">
        <f>+D82+D83+D84</f>
        <v>0</v>
      </c>
      <c r="E81" s="14">
        <f>+E82+E83+E84</f>
        <v>0</v>
      </c>
      <c r="F81" s="14">
        <f t="shared" si="1"/>
        <v>0</v>
      </c>
    </row>
    <row r="82" spans="1:6">
      <c r="A82" s="12"/>
      <c r="B82" s="12"/>
      <c r="C82" s="13" t="s">
        <v>84</v>
      </c>
      <c r="D82" s="14"/>
      <c r="E82" s="14"/>
      <c r="F82" s="14">
        <f t="shared" si="1"/>
        <v>0</v>
      </c>
    </row>
    <row r="83" spans="1:6">
      <c r="A83" s="12"/>
      <c r="B83" s="12"/>
      <c r="C83" s="13" t="s">
        <v>85</v>
      </c>
      <c r="D83" s="14"/>
      <c r="E83" s="14"/>
      <c r="F83" s="14">
        <f t="shared" si="1"/>
        <v>0</v>
      </c>
    </row>
    <row r="84" spans="1:6">
      <c r="A84" s="12"/>
      <c r="B84" s="12"/>
      <c r="C84" s="13" t="s">
        <v>86</v>
      </c>
      <c r="D84" s="14"/>
      <c r="E84" s="14"/>
      <c r="F84" s="14">
        <f t="shared" si="1"/>
        <v>0</v>
      </c>
    </row>
    <row r="85" spans="1:6">
      <c r="A85" s="12"/>
      <c r="B85" s="12"/>
      <c r="C85" s="13" t="s">
        <v>87</v>
      </c>
      <c r="D85" s="14">
        <f>+D86</f>
        <v>0</v>
      </c>
      <c r="E85" s="14">
        <f>+E86</f>
        <v>0</v>
      </c>
      <c r="F85" s="14">
        <f t="shared" si="1"/>
        <v>0</v>
      </c>
    </row>
    <row r="86" spans="1:6">
      <c r="A86" s="12"/>
      <c r="B86" s="12"/>
      <c r="C86" s="13" t="s">
        <v>88</v>
      </c>
      <c r="D86" s="14"/>
      <c r="E86" s="14"/>
      <c r="F86" s="14">
        <f t="shared" si="1"/>
        <v>0</v>
      </c>
    </row>
    <row r="87" spans="1:6">
      <c r="A87" s="12"/>
      <c r="B87" s="12"/>
      <c r="C87" s="13" t="s">
        <v>89</v>
      </c>
      <c r="D87" s="14">
        <f>+D88+D89+D90</f>
        <v>894300</v>
      </c>
      <c r="E87" s="14">
        <f>+E88+E89+E90</f>
        <v>962500</v>
      </c>
      <c r="F87" s="14">
        <f t="shared" si="1"/>
        <v>-68200</v>
      </c>
    </row>
    <row r="88" spans="1:6">
      <c r="A88" s="12"/>
      <c r="B88" s="12"/>
      <c r="C88" s="13" t="s">
        <v>90</v>
      </c>
      <c r="D88" s="14"/>
      <c r="E88" s="14"/>
      <c r="F88" s="14">
        <f t="shared" si="1"/>
        <v>0</v>
      </c>
    </row>
    <row r="89" spans="1:6">
      <c r="A89" s="12"/>
      <c r="B89" s="12"/>
      <c r="C89" s="13" t="s">
        <v>91</v>
      </c>
      <c r="D89" s="14">
        <v>894300</v>
      </c>
      <c r="E89" s="14">
        <v>962500</v>
      </c>
      <c r="F89" s="14">
        <f t="shared" si="1"/>
        <v>-68200</v>
      </c>
    </row>
    <row r="90" spans="1:6">
      <c r="A90" s="12"/>
      <c r="B90" s="12"/>
      <c r="C90" s="13" t="s">
        <v>92</v>
      </c>
      <c r="D90" s="14"/>
      <c r="E90" s="14"/>
      <c r="F90" s="14">
        <f t="shared" si="1"/>
        <v>0</v>
      </c>
    </row>
    <row r="91" spans="1:6">
      <c r="A91" s="12"/>
      <c r="B91" s="12"/>
      <c r="C91" s="13" t="s">
        <v>93</v>
      </c>
      <c r="D91" s="14">
        <f>+D92</f>
        <v>0</v>
      </c>
      <c r="E91" s="14">
        <f>+E92</f>
        <v>0</v>
      </c>
      <c r="F91" s="14">
        <f t="shared" si="1"/>
        <v>0</v>
      </c>
    </row>
    <row r="92" spans="1:6">
      <c r="A92" s="12"/>
      <c r="B92" s="12"/>
      <c r="C92" s="13" t="s">
        <v>94</v>
      </c>
      <c r="D92" s="14">
        <f>+D93+D94+D95</f>
        <v>0</v>
      </c>
      <c r="E92" s="14">
        <f>+E93+E94+E95</f>
        <v>0</v>
      </c>
      <c r="F92" s="14">
        <f t="shared" si="1"/>
        <v>0</v>
      </c>
    </row>
    <row r="93" spans="1:6">
      <c r="A93" s="12"/>
      <c r="B93" s="12"/>
      <c r="C93" s="13" t="s">
        <v>95</v>
      </c>
      <c r="D93" s="14"/>
      <c r="E93" s="14"/>
      <c r="F93" s="14">
        <f t="shared" si="1"/>
        <v>0</v>
      </c>
    </row>
    <row r="94" spans="1:6">
      <c r="A94" s="12"/>
      <c r="B94" s="12"/>
      <c r="C94" s="13" t="s">
        <v>96</v>
      </c>
      <c r="D94" s="14"/>
      <c r="E94" s="14"/>
      <c r="F94" s="14">
        <f t="shared" si="1"/>
        <v>0</v>
      </c>
    </row>
    <row r="95" spans="1:6">
      <c r="A95" s="12"/>
      <c r="B95" s="12"/>
      <c r="C95" s="13" t="s">
        <v>97</v>
      </c>
      <c r="D95" s="14"/>
      <c r="E95" s="14"/>
      <c r="F95" s="14">
        <f t="shared" si="1"/>
        <v>0</v>
      </c>
    </row>
    <row r="96" spans="1:6">
      <c r="A96" s="12"/>
      <c r="B96" s="12"/>
      <c r="C96" s="13" t="s">
        <v>98</v>
      </c>
      <c r="D96" s="14">
        <f>+D97</f>
        <v>0</v>
      </c>
      <c r="E96" s="14">
        <f>+E97</f>
        <v>0</v>
      </c>
      <c r="F96" s="14">
        <f t="shared" si="1"/>
        <v>0</v>
      </c>
    </row>
    <row r="97" spans="1:6">
      <c r="A97" s="12"/>
      <c r="B97" s="12"/>
      <c r="C97" s="13" t="s">
        <v>99</v>
      </c>
      <c r="D97" s="14">
        <f>+D98+D99</f>
        <v>0</v>
      </c>
      <c r="E97" s="14">
        <f>+E98+E99</f>
        <v>0</v>
      </c>
      <c r="F97" s="14">
        <f t="shared" si="1"/>
        <v>0</v>
      </c>
    </row>
    <row r="98" spans="1:6">
      <c r="A98" s="12"/>
      <c r="B98" s="12"/>
      <c r="C98" s="13" t="s">
        <v>100</v>
      </c>
      <c r="D98" s="14"/>
      <c r="E98" s="14"/>
      <c r="F98" s="14">
        <f t="shared" si="1"/>
        <v>0</v>
      </c>
    </row>
    <row r="99" spans="1:6">
      <c r="A99" s="12"/>
      <c r="B99" s="12"/>
      <c r="C99" s="13" t="s">
        <v>101</v>
      </c>
      <c r="D99" s="14"/>
      <c r="E99" s="14"/>
      <c r="F99" s="14">
        <f t="shared" si="1"/>
        <v>0</v>
      </c>
    </row>
    <row r="100" spans="1:6">
      <c r="A100" s="12"/>
      <c r="B100" s="15"/>
      <c r="C100" s="16" t="s">
        <v>102</v>
      </c>
      <c r="D100" s="17">
        <f>+D7+D28+D35+D40+D43+D59+D87+D91+D96</f>
        <v>175350024</v>
      </c>
      <c r="E100" s="17">
        <f>+E7+E28+E35+E40+E43+E59+E87+E91+E96</f>
        <v>171195638</v>
      </c>
      <c r="F100" s="17">
        <f t="shared" si="1"/>
        <v>4154386</v>
      </c>
    </row>
    <row r="101" spans="1:6">
      <c r="A101" s="12"/>
      <c r="B101" s="9" t="s">
        <v>103</v>
      </c>
      <c r="C101" s="13" t="s">
        <v>104</v>
      </c>
      <c r="D101" s="14">
        <f>+D102+D103+D104+D105+D106+D107+D108</f>
        <v>136992127</v>
      </c>
      <c r="E101" s="14">
        <f>+E102+E103+E104+E105+E106+E107+E108</f>
        <v>139563383</v>
      </c>
      <c r="F101" s="14">
        <f t="shared" si="1"/>
        <v>-2571256</v>
      </c>
    </row>
    <row r="102" spans="1:6">
      <c r="A102" s="12"/>
      <c r="B102" s="12"/>
      <c r="C102" s="13" t="s">
        <v>105</v>
      </c>
      <c r="D102" s="14"/>
      <c r="E102" s="14"/>
      <c r="F102" s="14">
        <f t="shared" si="1"/>
        <v>0</v>
      </c>
    </row>
    <row r="103" spans="1:6">
      <c r="A103" s="12"/>
      <c r="B103" s="12"/>
      <c r="C103" s="13" t="s">
        <v>106</v>
      </c>
      <c r="D103" s="14">
        <v>14158445</v>
      </c>
      <c r="E103" s="14">
        <v>13731983</v>
      </c>
      <c r="F103" s="14">
        <f t="shared" si="1"/>
        <v>426462</v>
      </c>
    </row>
    <row r="104" spans="1:6">
      <c r="A104" s="12"/>
      <c r="B104" s="12"/>
      <c r="C104" s="13" t="s">
        <v>107</v>
      </c>
      <c r="D104" s="14">
        <v>5098670</v>
      </c>
      <c r="E104" s="14">
        <v>4931281</v>
      </c>
      <c r="F104" s="14">
        <f t="shared" si="1"/>
        <v>167389</v>
      </c>
    </row>
    <row r="105" spans="1:6">
      <c r="A105" s="12"/>
      <c r="B105" s="12"/>
      <c r="C105" s="13" t="s">
        <v>108</v>
      </c>
      <c r="D105" s="14">
        <v>101009306</v>
      </c>
      <c r="E105" s="14">
        <v>104058825</v>
      </c>
      <c r="F105" s="14">
        <f t="shared" si="1"/>
        <v>-3049519</v>
      </c>
    </row>
    <row r="106" spans="1:6">
      <c r="A106" s="12"/>
      <c r="B106" s="12"/>
      <c r="C106" s="13" t="s">
        <v>109</v>
      </c>
      <c r="D106" s="14"/>
      <c r="E106" s="14"/>
      <c r="F106" s="14">
        <f t="shared" si="1"/>
        <v>0</v>
      </c>
    </row>
    <row r="107" spans="1:6">
      <c r="A107" s="12"/>
      <c r="B107" s="12"/>
      <c r="C107" s="13" t="s">
        <v>110</v>
      </c>
      <c r="D107" s="14"/>
      <c r="E107" s="14"/>
      <c r="F107" s="14">
        <f t="shared" si="1"/>
        <v>0</v>
      </c>
    </row>
    <row r="108" spans="1:6">
      <c r="A108" s="12"/>
      <c r="B108" s="12"/>
      <c r="C108" s="13" t="s">
        <v>111</v>
      </c>
      <c r="D108" s="14">
        <v>16725706</v>
      </c>
      <c r="E108" s="14">
        <v>16841294</v>
      </c>
      <c r="F108" s="14">
        <f t="shared" si="1"/>
        <v>-115588</v>
      </c>
    </row>
    <row r="109" spans="1:6">
      <c r="A109" s="12"/>
      <c r="B109" s="12"/>
      <c r="C109" s="13" t="s">
        <v>112</v>
      </c>
      <c r="D109" s="14">
        <f>+D110+D111+D112+D113+D114+D115+D116+D117+D118+D119+D120+D121+D122+D123+D124+D125+D126+D127+D128+D129+D130+D131+D132+D133+D134+D135</f>
        <v>24258278</v>
      </c>
      <c r="E109" s="14">
        <f>+E110+E111+E112+E113+E114+E115+E116+E117+E118+E119+E120+E121+E122+E123+E124+E125+E126+E127+E128+E129+E130+E131+E132+E133+E134+E135</f>
        <v>24197273</v>
      </c>
      <c r="F109" s="14">
        <f t="shared" si="1"/>
        <v>61005</v>
      </c>
    </row>
    <row r="110" spans="1:6">
      <c r="A110" s="12"/>
      <c r="B110" s="12"/>
      <c r="C110" s="13" t="s">
        <v>113</v>
      </c>
      <c r="D110" s="14"/>
      <c r="E110" s="14"/>
      <c r="F110" s="14">
        <f t="shared" si="1"/>
        <v>0</v>
      </c>
    </row>
    <row r="111" spans="1:6">
      <c r="A111" s="12"/>
      <c r="B111" s="12"/>
      <c r="C111" s="13" t="s">
        <v>114</v>
      </c>
      <c r="D111" s="14"/>
      <c r="E111" s="14"/>
      <c r="F111" s="14">
        <f t="shared" si="1"/>
        <v>0</v>
      </c>
    </row>
    <row r="112" spans="1:6">
      <c r="A112" s="12"/>
      <c r="B112" s="12"/>
      <c r="C112" s="13" t="s">
        <v>115</v>
      </c>
      <c r="D112" s="14"/>
      <c r="E112" s="14"/>
      <c r="F112" s="14">
        <f t="shared" si="1"/>
        <v>0</v>
      </c>
    </row>
    <row r="113" spans="1:6">
      <c r="A113" s="12"/>
      <c r="B113" s="12"/>
      <c r="C113" s="13" t="s">
        <v>116</v>
      </c>
      <c r="D113" s="14">
        <v>404618</v>
      </c>
      <c r="E113" s="14">
        <v>758583</v>
      </c>
      <c r="F113" s="14">
        <f t="shared" si="1"/>
        <v>-353965</v>
      </c>
    </row>
    <row r="114" spans="1:6">
      <c r="A114" s="12"/>
      <c r="B114" s="12"/>
      <c r="C114" s="13" t="s">
        <v>117</v>
      </c>
      <c r="D114" s="14"/>
      <c r="E114" s="14">
        <v>41904</v>
      </c>
      <c r="F114" s="14">
        <f t="shared" si="1"/>
        <v>-41904</v>
      </c>
    </row>
    <row r="115" spans="1:6">
      <c r="A115" s="12"/>
      <c r="B115" s="12"/>
      <c r="C115" s="13" t="s">
        <v>118</v>
      </c>
      <c r="D115" s="14">
        <v>2937332</v>
      </c>
      <c r="E115" s="14">
        <v>3105624</v>
      </c>
      <c r="F115" s="14">
        <f t="shared" si="1"/>
        <v>-168292</v>
      </c>
    </row>
    <row r="116" spans="1:6">
      <c r="A116" s="12"/>
      <c r="B116" s="12"/>
      <c r="C116" s="13" t="s">
        <v>119</v>
      </c>
      <c r="D116" s="14">
        <v>1426000</v>
      </c>
      <c r="E116" s="14">
        <v>1692000</v>
      </c>
      <c r="F116" s="14">
        <f t="shared" si="1"/>
        <v>-266000</v>
      </c>
    </row>
    <row r="117" spans="1:6">
      <c r="A117" s="12"/>
      <c r="B117" s="12"/>
      <c r="C117" s="13" t="s">
        <v>120</v>
      </c>
      <c r="D117" s="14">
        <v>88000</v>
      </c>
      <c r="E117" s="14">
        <v>132408</v>
      </c>
      <c r="F117" s="14">
        <f t="shared" si="1"/>
        <v>-44408</v>
      </c>
    </row>
    <row r="118" spans="1:6">
      <c r="A118" s="12"/>
      <c r="B118" s="12"/>
      <c r="C118" s="13" t="s">
        <v>121</v>
      </c>
      <c r="D118" s="14">
        <v>1062003</v>
      </c>
      <c r="E118" s="14">
        <v>985582</v>
      </c>
      <c r="F118" s="14">
        <f t="shared" si="1"/>
        <v>76421</v>
      </c>
    </row>
    <row r="119" spans="1:6">
      <c r="A119" s="12"/>
      <c r="B119" s="12"/>
      <c r="C119" s="13" t="s">
        <v>122</v>
      </c>
      <c r="D119" s="14"/>
      <c r="E119" s="14"/>
      <c r="F119" s="14">
        <f t="shared" si="1"/>
        <v>0</v>
      </c>
    </row>
    <row r="120" spans="1:6">
      <c r="A120" s="12"/>
      <c r="B120" s="12"/>
      <c r="C120" s="13" t="s">
        <v>123</v>
      </c>
      <c r="D120" s="14"/>
      <c r="E120" s="14"/>
      <c r="F120" s="14">
        <f t="shared" si="1"/>
        <v>0</v>
      </c>
    </row>
    <row r="121" spans="1:6">
      <c r="A121" s="12"/>
      <c r="B121" s="12"/>
      <c r="C121" s="13" t="s">
        <v>124</v>
      </c>
      <c r="D121" s="14">
        <v>3717642</v>
      </c>
      <c r="E121" s="14">
        <v>3320526</v>
      </c>
      <c r="F121" s="14">
        <f t="shared" si="1"/>
        <v>397116</v>
      </c>
    </row>
    <row r="122" spans="1:6">
      <c r="A122" s="12"/>
      <c r="B122" s="12"/>
      <c r="C122" s="13" t="s">
        <v>125</v>
      </c>
      <c r="D122" s="14">
        <v>865379</v>
      </c>
      <c r="E122" s="14">
        <v>947837</v>
      </c>
      <c r="F122" s="14">
        <f t="shared" si="1"/>
        <v>-82458</v>
      </c>
    </row>
    <row r="123" spans="1:6">
      <c r="A123" s="12"/>
      <c r="B123" s="12"/>
      <c r="C123" s="13" t="s">
        <v>126</v>
      </c>
      <c r="D123" s="14">
        <v>1709340</v>
      </c>
      <c r="E123" s="14">
        <v>1653567</v>
      </c>
      <c r="F123" s="14">
        <f t="shared" si="1"/>
        <v>55773</v>
      </c>
    </row>
    <row r="124" spans="1:6">
      <c r="A124" s="12"/>
      <c r="B124" s="12"/>
      <c r="C124" s="13" t="s">
        <v>127</v>
      </c>
      <c r="D124" s="14">
        <v>2929002</v>
      </c>
      <c r="E124" s="14">
        <v>2566802</v>
      </c>
      <c r="F124" s="14">
        <f t="shared" si="1"/>
        <v>362200</v>
      </c>
    </row>
    <row r="125" spans="1:6">
      <c r="A125" s="12"/>
      <c r="B125" s="12"/>
      <c r="C125" s="13" t="s">
        <v>128</v>
      </c>
      <c r="D125" s="14">
        <v>116400</v>
      </c>
      <c r="E125" s="14">
        <v>197950</v>
      </c>
      <c r="F125" s="14">
        <f t="shared" si="1"/>
        <v>-81550</v>
      </c>
    </row>
    <row r="126" spans="1:6">
      <c r="A126" s="12"/>
      <c r="B126" s="12"/>
      <c r="C126" s="13" t="s">
        <v>129</v>
      </c>
      <c r="D126" s="14">
        <v>2061848</v>
      </c>
      <c r="E126" s="14">
        <v>2533032</v>
      </c>
      <c r="F126" s="14">
        <f t="shared" si="1"/>
        <v>-471184</v>
      </c>
    </row>
    <row r="127" spans="1:6">
      <c r="A127" s="12"/>
      <c r="B127" s="12"/>
      <c r="C127" s="13" t="s">
        <v>130</v>
      </c>
      <c r="D127" s="14">
        <v>4404262</v>
      </c>
      <c r="E127" s="14">
        <v>4092091</v>
      </c>
      <c r="F127" s="14">
        <f t="shared" si="1"/>
        <v>312171</v>
      </c>
    </row>
    <row r="128" spans="1:6">
      <c r="A128" s="12"/>
      <c r="B128" s="12"/>
      <c r="C128" s="13" t="s">
        <v>131</v>
      </c>
      <c r="D128" s="14">
        <v>2419924</v>
      </c>
      <c r="E128" s="14">
        <v>2074484</v>
      </c>
      <c r="F128" s="14">
        <f t="shared" si="1"/>
        <v>345440</v>
      </c>
    </row>
    <row r="129" spans="1:6">
      <c r="A129" s="12"/>
      <c r="B129" s="12"/>
      <c r="C129" s="13" t="s">
        <v>132</v>
      </c>
      <c r="D129" s="14"/>
      <c r="E129" s="14"/>
      <c r="F129" s="14">
        <f t="shared" si="1"/>
        <v>0</v>
      </c>
    </row>
    <row r="130" spans="1:6">
      <c r="A130" s="12"/>
      <c r="B130" s="12"/>
      <c r="C130" s="13" t="s">
        <v>133</v>
      </c>
      <c r="D130" s="14"/>
      <c r="E130" s="14"/>
      <c r="F130" s="14">
        <f t="shared" si="1"/>
        <v>0</v>
      </c>
    </row>
    <row r="131" spans="1:6">
      <c r="A131" s="12"/>
      <c r="B131" s="12"/>
      <c r="C131" s="13" t="s">
        <v>134</v>
      </c>
      <c r="D131" s="14"/>
      <c r="E131" s="14"/>
      <c r="F131" s="14">
        <f t="shared" si="1"/>
        <v>0</v>
      </c>
    </row>
    <row r="132" spans="1:6">
      <c r="A132" s="12"/>
      <c r="B132" s="12"/>
      <c r="C132" s="13" t="s">
        <v>135</v>
      </c>
      <c r="D132" s="14">
        <v>42761</v>
      </c>
      <c r="E132" s="14">
        <v>32441</v>
      </c>
      <c r="F132" s="14">
        <f t="shared" si="1"/>
        <v>10320</v>
      </c>
    </row>
    <row r="133" spans="1:6">
      <c r="A133" s="12"/>
      <c r="B133" s="12"/>
      <c r="C133" s="13" t="s">
        <v>136</v>
      </c>
      <c r="D133" s="14"/>
      <c r="E133" s="14"/>
      <c r="F133" s="14">
        <f t="shared" si="1"/>
        <v>0</v>
      </c>
    </row>
    <row r="134" spans="1:6">
      <c r="A134" s="12"/>
      <c r="B134" s="12"/>
      <c r="C134" s="13" t="s">
        <v>137</v>
      </c>
      <c r="D134" s="14">
        <v>73767</v>
      </c>
      <c r="E134" s="14">
        <v>62442</v>
      </c>
      <c r="F134" s="14">
        <f t="shared" si="1"/>
        <v>11325</v>
      </c>
    </row>
    <row r="135" spans="1:6">
      <c r="A135" s="12"/>
      <c r="B135" s="12"/>
      <c r="C135" s="13" t="s">
        <v>138</v>
      </c>
      <c r="D135" s="14"/>
      <c r="E135" s="14"/>
      <c r="F135" s="14">
        <f t="shared" si="1"/>
        <v>0</v>
      </c>
    </row>
    <row r="136" spans="1:6">
      <c r="A136" s="12"/>
      <c r="B136" s="12"/>
      <c r="C136" s="13" t="s">
        <v>139</v>
      </c>
      <c r="D136" s="14">
        <f>+D137+D138+D139+D140+D141+D142+D143+D144+D145+D146+D147+D148+D149+D150+D151+D152+D153+D154+D155+D156+D157+D158</f>
        <v>545109</v>
      </c>
      <c r="E136" s="14">
        <f>+E137+E138+E139+E140+E141+E142+E143+E144+E145+E146+E147+E148+E149+E150+E151+E152+E153+E154+E155+E156+E157+E158</f>
        <v>387548</v>
      </c>
      <c r="F136" s="14">
        <f t="shared" ref="F136:F199" si="2">D136-E136</f>
        <v>157561</v>
      </c>
    </row>
    <row r="137" spans="1:6">
      <c r="A137" s="12"/>
      <c r="B137" s="12"/>
      <c r="C137" s="13" t="s">
        <v>140</v>
      </c>
      <c r="D137" s="14">
        <v>545109</v>
      </c>
      <c r="E137" s="14">
        <v>387548</v>
      </c>
      <c r="F137" s="14">
        <f t="shared" si="2"/>
        <v>157561</v>
      </c>
    </row>
    <row r="138" spans="1:6">
      <c r="A138" s="12"/>
      <c r="B138" s="12"/>
      <c r="C138" s="13" t="s">
        <v>113</v>
      </c>
      <c r="D138" s="14"/>
      <c r="E138" s="14"/>
      <c r="F138" s="14">
        <f t="shared" si="2"/>
        <v>0</v>
      </c>
    </row>
    <row r="139" spans="1:6">
      <c r="A139" s="12"/>
      <c r="B139" s="12"/>
      <c r="C139" s="13" t="s">
        <v>114</v>
      </c>
      <c r="D139" s="14"/>
      <c r="E139" s="14"/>
      <c r="F139" s="14">
        <f t="shared" si="2"/>
        <v>0</v>
      </c>
    </row>
    <row r="140" spans="1:6">
      <c r="A140" s="12"/>
      <c r="B140" s="12"/>
      <c r="C140" s="13" t="s">
        <v>115</v>
      </c>
      <c r="D140" s="14"/>
      <c r="E140" s="14"/>
      <c r="F140" s="14">
        <f t="shared" si="2"/>
        <v>0</v>
      </c>
    </row>
    <row r="141" spans="1:6">
      <c r="A141" s="12"/>
      <c r="B141" s="12"/>
      <c r="C141" s="13" t="s">
        <v>141</v>
      </c>
      <c r="D141" s="14"/>
      <c r="E141" s="14"/>
      <c r="F141" s="14">
        <f t="shared" si="2"/>
        <v>0</v>
      </c>
    </row>
    <row r="142" spans="1:6">
      <c r="A142" s="12"/>
      <c r="B142" s="12"/>
      <c r="C142" s="13" t="s">
        <v>117</v>
      </c>
      <c r="D142" s="14"/>
      <c r="E142" s="14"/>
      <c r="F142" s="14">
        <f t="shared" si="2"/>
        <v>0</v>
      </c>
    </row>
    <row r="143" spans="1:6">
      <c r="A143" s="12"/>
      <c r="B143" s="12"/>
      <c r="C143" s="13" t="s">
        <v>142</v>
      </c>
      <c r="D143" s="14"/>
      <c r="E143" s="14"/>
      <c r="F143" s="14">
        <f t="shared" si="2"/>
        <v>0</v>
      </c>
    </row>
    <row r="144" spans="1:6">
      <c r="A144" s="12"/>
      <c r="B144" s="12"/>
      <c r="C144" s="13" t="s">
        <v>143</v>
      </c>
      <c r="D144" s="14"/>
      <c r="E144" s="14"/>
      <c r="F144" s="14">
        <f t="shared" si="2"/>
        <v>0</v>
      </c>
    </row>
    <row r="145" spans="1:6">
      <c r="A145" s="12"/>
      <c r="B145" s="12"/>
      <c r="C145" s="13" t="s">
        <v>120</v>
      </c>
      <c r="D145" s="14"/>
      <c r="E145" s="14"/>
      <c r="F145" s="14">
        <f t="shared" si="2"/>
        <v>0</v>
      </c>
    </row>
    <row r="146" spans="1:6">
      <c r="A146" s="12"/>
      <c r="B146" s="12"/>
      <c r="C146" s="13" t="s">
        <v>121</v>
      </c>
      <c r="D146" s="14"/>
      <c r="E146" s="14"/>
      <c r="F146" s="14">
        <f t="shared" si="2"/>
        <v>0</v>
      </c>
    </row>
    <row r="147" spans="1:6">
      <c r="A147" s="12"/>
      <c r="B147" s="12"/>
      <c r="C147" s="13" t="s">
        <v>122</v>
      </c>
      <c r="D147" s="14"/>
      <c r="E147" s="14"/>
      <c r="F147" s="14">
        <f t="shared" si="2"/>
        <v>0</v>
      </c>
    </row>
    <row r="148" spans="1:6">
      <c r="A148" s="12"/>
      <c r="B148" s="12"/>
      <c r="C148" s="13" t="s">
        <v>123</v>
      </c>
      <c r="D148" s="14"/>
      <c r="E148" s="14"/>
      <c r="F148" s="14">
        <f t="shared" si="2"/>
        <v>0</v>
      </c>
    </row>
    <row r="149" spans="1:6">
      <c r="A149" s="12"/>
      <c r="B149" s="12"/>
      <c r="C149" s="13" t="s">
        <v>124</v>
      </c>
      <c r="D149" s="14"/>
      <c r="E149" s="14"/>
      <c r="F149" s="14">
        <f t="shared" si="2"/>
        <v>0</v>
      </c>
    </row>
    <row r="150" spans="1:6">
      <c r="A150" s="12"/>
      <c r="B150" s="12"/>
      <c r="C150" s="13" t="s">
        <v>125</v>
      </c>
      <c r="D150" s="14"/>
      <c r="E150" s="14"/>
      <c r="F150" s="14">
        <f t="shared" si="2"/>
        <v>0</v>
      </c>
    </row>
    <row r="151" spans="1:6">
      <c r="A151" s="12"/>
      <c r="B151" s="12"/>
      <c r="C151" s="13" t="s">
        <v>144</v>
      </c>
      <c r="D151" s="14"/>
      <c r="E151" s="14"/>
      <c r="F151" s="14">
        <f t="shared" si="2"/>
        <v>0</v>
      </c>
    </row>
    <row r="152" spans="1:6">
      <c r="A152" s="12"/>
      <c r="B152" s="12"/>
      <c r="C152" s="13" t="s">
        <v>145</v>
      </c>
      <c r="D152" s="14"/>
      <c r="E152" s="14"/>
      <c r="F152" s="14">
        <f t="shared" si="2"/>
        <v>0</v>
      </c>
    </row>
    <row r="153" spans="1:6">
      <c r="A153" s="12"/>
      <c r="B153" s="12"/>
      <c r="C153" s="13" t="s">
        <v>128</v>
      </c>
      <c r="D153" s="14"/>
      <c r="E153" s="14"/>
      <c r="F153" s="14">
        <f t="shared" si="2"/>
        <v>0</v>
      </c>
    </row>
    <row r="154" spans="1:6">
      <c r="A154" s="12"/>
      <c r="B154" s="12"/>
      <c r="C154" s="13" t="s">
        <v>129</v>
      </c>
      <c r="D154" s="14"/>
      <c r="E154" s="14"/>
      <c r="F154" s="14">
        <f t="shared" si="2"/>
        <v>0</v>
      </c>
    </row>
    <row r="155" spans="1:6">
      <c r="A155" s="12"/>
      <c r="B155" s="12"/>
      <c r="C155" s="13" t="s">
        <v>146</v>
      </c>
      <c r="D155" s="14"/>
      <c r="E155" s="14"/>
      <c r="F155" s="14">
        <f t="shared" si="2"/>
        <v>0</v>
      </c>
    </row>
    <row r="156" spans="1:6">
      <c r="A156" s="12"/>
      <c r="B156" s="12"/>
      <c r="C156" s="13" t="s">
        <v>133</v>
      </c>
      <c r="D156" s="14"/>
      <c r="E156" s="14"/>
      <c r="F156" s="14">
        <f t="shared" si="2"/>
        <v>0</v>
      </c>
    </row>
    <row r="157" spans="1:6">
      <c r="A157" s="12"/>
      <c r="B157" s="12"/>
      <c r="C157" s="13" t="s">
        <v>134</v>
      </c>
      <c r="D157" s="14"/>
      <c r="E157" s="14"/>
      <c r="F157" s="14">
        <f t="shared" si="2"/>
        <v>0</v>
      </c>
    </row>
    <row r="158" spans="1:6">
      <c r="A158" s="12"/>
      <c r="B158" s="12"/>
      <c r="C158" s="13" t="s">
        <v>138</v>
      </c>
      <c r="D158" s="14"/>
      <c r="E158" s="14"/>
      <c r="F158" s="14">
        <f t="shared" si="2"/>
        <v>0</v>
      </c>
    </row>
    <row r="159" spans="1:6">
      <c r="A159" s="12"/>
      <c r="B159" s="12"/>
      <c r="C159" s="13" t="s">
        <v>147</v>
      </c>
      <c r="D159" s="14">
        <f>+D160</f>
        <v>140164</v>
      </c>
      <c r="E159" s="14">
        <f>+E160</f>
        <v>141665</v>
      </c>
      <c r="F159" s="14">
        <f t="shared" si="2"/>
        <v>-1501</v>
      </c>
    </row>
    <row r="160" spans="1:6">
      <c r="A160" s="12"/>
      <c r="B160" s="12"/>
      <c r="C160" s="13" t="s">
        <v>148</v>
      </c>
      <c r="D160" s="14">
        <v>140164</v>
      </c>
      <c r="E160" s="14">
        <v>141665</v>
      </c>
      <c r="F160" s="14">
        <f t="shared" si="2"/>
        <v>-1501</v>
      </c>
    </row>
    <row r="161" spans="1:6">
      <c r="A161" s="12"/>
      <c r="B161" s="12"/>
      <c r="C161" s="13" t="s">
        <v>149</v>
      </c>
      <c r="D161" s="14">
        <f>+D162</f>
        <v>0</v>
      </c>
      <c r="E161" s="14">
        <f>+E162</f>
        <v>0</v>
      </c>
      <c r="F161" s="14">
        <f t="shared" si="2"/>
        <v>0</v>
      </c>
    </row>
    <row r="162" spans="1:6">
      <c r="A162" s="12"/>
      <c r="B162" s="12"/>
      <c r="C162" s="13" t="s">
        <v>150</v>
      </c>
      <c r="D162" s="14"/>
      <c r="E162" s="14"/>
      <c r="F162" s="14">
        <f t="shared" si="2"/>
        <v>0</v>
      </c>
    </row>
    <row r="163" spans="1:6">
      <c r="A163" s="12"/>
      <c r="B163" s="12"/>
      <c r="C163" s="13" t="s">
        <v>151</v>
      </c>
      <c r="D163" s="14">
        <f>+D164</f>
        <v>0</v>
      </c>
      <c r="E163" s="14">
        <f>+E164</f>
        <v>0</v>
      </c>
      <c r="F163" s="14">
        <f t="shared" si="2"/>
        <v>0</v>
      </c>
    </row>
    <row r="164" spans="1:6">
      <c r="A164" s="12"/>
      <c r="B164" s="12"/>
      <c r="C164" s="13" t="s">
        <v>152</v>
      </c>
      <c r="D164" s="14">
        <f>+D165+D166+D167+D168+D169</f>
        <v>0</v>
      </c>
      <c r="E164" s="14">
        <f>+E165+E166+E167+E168+E169</f>
        <v>0</v>
      </c>
      <c r="F164" s="14">
        <f t="shared" si="2"/>
        <v>0</v>
      </c>
    </row>
    <row r="165" spans="1:6">
      <c r="A165" s="12"/>
      <c r="B165" s="12"/>
      <c r="C165" s="13" t="s">
        <v>153</v>
      </c>
      <c r="D165" s="14"/>
      <c r="E165" s="14"/>
      <c r="F165" s="14">
        <f t="shared" si="2"/>
        <v>0</v>
      </c>
    </row>
    <row r="166" spans="1:6">
      <c r="A166" s="12"/>
      <c r="B166" s="12"/>
      <c r="C166" s="13" t="s">
        <v>154</v>
      </c>
      <c r="D166" s="14"/>
      <c r="E166" s="14"/>
      <c r="F166" s="14">
        <f t="shared" si="2"/>
        <v>0</v>
      </c>
    </row>
    <row r="167" spans="1:6">
      <c r="A167" s="12"/>
      <c r="B167" s="12"/>
      <c r="C167" s="13" t="s">
        <v>155</v>
      </c>
      <c r="D167" s="14"/>
      <c r="E167" s="14"/>
      <c r="F167" s="14">
        <f t="shared" si="2"/>
        <v>0</v>
      </c>
    </row>
    <row r="168" spans="1:6">
      <c r="A168" s="12"/>
      <c r="B168" s="12"/>
      <c r="C168" s="13" t="s">
        <v>156</v>
      </c>
      <c r="D168" s="14"/>
      <c r="E168" s="14"/>
      <c r="F168" s="14">
        <f t="shared" si="2"/>
        <v>0</v>
      </c>
    </row>
    <row r="169" spans="1:6">
      <c r="A169" s="12"/>
      <c r="B169" s="12"/>
      <c r="C169" s="13" t="s">
        <v>157</v>
      </c>
      <c r="D169" s="14"/>
      <c r="E169" s="14"/>
      <c r="F169" s="14">
        <f t="shared" si="2"/>
        <v>0</v>
      </c>
    </row>
    <row r="170" spans="1:6">
      <c r="A170" s="12"/>
      <c r="B170" s="12"/>
      <c r="C170" s="13" t="s">
        <v>158</v>
      </c>
      <c r="D170" s="14">
        <f>+D171+D172</f>
        <v>0</v>
      </c>
      <c r="E170" s="14">
        <f>+E171+E172</f>
        <v>0</v>
      </c>
      <c r="F170" s="14">
        <f t="shared" si="2"/>
        <v>0</v>
      </c>
    </row>
    <row r="171" spans="1:6">
      <c r="A171" s="12"/>
      <c r="B171" s="12"/>
      <c r="C171" s="13" t="s">
        <v>159</v>
      </c>
      <c r="D171" s="14"/>
      <c r="E171" s="14"/>
      <c r="F171" s="14">
        <f t="shared" si="2"/>
        <v>0</v>
      </c>
    </row>
    <row r="172" spans="1:6">
      <c r="A172" s="12"/>
      <c r="B172" s="12"/>
      <c r="C172" s="13" t="s">
        <v>160</v>
      </c>
      <c r="D172" s="14"/>
      <c r="E172" s="14"/>
      <c r="F172" s="14">
        <f t="shared" si="2"/>
        <v>0</v>
      </c>
    </row>
    <row r="173" spans="1:6">
      <c r="A173" s="12"/>
      <c r="B173" s="12"/>
      <c r="C173" s="13" t="s">
        <v>161</v>
      </c>
      <c r="D173" s="14">
        <v>142052</v>
      </c>
      <c r="E173" s="14">
        <v>177880</v>
      </c>
      <c r="F173" s="14">
        <f t="shared" si="2"/>
        <v>-35828</v>
      </c>
    </row>
    <row r="174" spans="1:6">
      <c r="A174" s="12"/>
      <c r="B174" s="12"/>
      <c r="C174" s="13" t="s">
        <v>162</v>
      </c>
      <c r="D174" s="14"/>
      <c r="E174" s="14"/>
      <c r="F174" s="14">
        <f t="shared" si="2"/>
        <v>0</v>
      </c>
    </row>
    <row r="175" spans="1:6">
      <c r="A175" s="12"/>
      <c r="B175" s="12"/>
      <c r="C175" s="13" t="s">
        <v>163</v>
      </c>
      <c r="D175" s="14"/>
      <c r="E175" s="14"/>
      <c r="F175" s="14">
        <f t="shared" si="2"/>
        <v>0</v>
      </c>
    </row>
    <row r="176" spans="1:6">
      <c r="A176" s="12"/>
      <c r="B176" s="12"/>
      <c r="C176" s="13" t="s">
        <v>164</v>
      </c>
      <c r="D176" s="14"/>
      <c r="E176" s="14"/>
      <c r="F176" s="14">
        <f t="shared" si="2"/>
        <v>0</v>
      </c>
    </row>
    <row r="177" spans="1:6">
      <c r="A177" s="12"/>
      <c r="B177" s="12"/>
      <c r="C177" s="13" t="s">
        <v>165</v>
      </c>
      <c r="D177" s="14">
        <f>+D178</f>
        <v>0</v>
      </c>
      <c r="E177" s="14">
        <f>+E178</f>
        <v>0</v>
      </c>
      <c r="F177" s="14">
        <f t="shared" si="2"/>
        <v>0</v>
      </c>
    </row>
    <row r="178" spans="1:6">
      <c r="A178" s="12"/>
      <c r="B178" s="12"/>
      <c r="C178" s="13" t="s">
        <v>166</v>
      </c>
      <c r="D178" s="14">
        <f>+D179</f>
        <v>0</v>
      </c>
      <c r="E178" s="14">
        <f>+E179</f>
        <v>0</v>
      </c>
      <c r="F178" s="14">
        <f t="shared" si="2"/>
        <v>0</v>
      </c>
    </row>
    <row r="179" spans="1:6">
      <c r="A179" s="12"/>
      <c r="B179" s="12"/>
      <c r="C179" s="13" t="s">
        <v>167</v>
      </c>
      <c r="D179" s="14"/>
      <c r="E179" s="14"/>
      <c r="F179" s="14">
        <f t="shared" si="2"/>
        <v>0</v>
      </c>
    </row>
    <row r="180" spans="1:6">
      <c r="A180" s="12"/>
      <c r="B180" s="15"/>
      <c r="C180" s="16" t="s">
        <v>168</v>
      </c>
      <c r="D180" s="17">
        <f>+D101+D109+D136+D159+D161+D163+D170+D173+D174+D175+D176+D177</f>
        <v>162077730</v>
      </c>
      <c r="E180" s="17">
        <f>+E101+E109+E136+E159+E161+E163+E170+E173+E174+E175+E176+E177</f>
        <v>164467749</v>
      </c>
      <c r="F180" s="17">
        <f t="shared" si="2"/>
        <v>-2390019</v>
      </c>
    </row>
    <row r="181" spans="1:6">
      <c r="A181" s="15"/>
      <c r="B181" s="18" t="s">
        <v>169</v>
      </c>
      <c r="C181" s="19"/>
      <c r="D181" s="20">
        <f xml:space="preserve"> +D100 - D180</f>
        <v>13272294</v>
      </c>
      <c r="E181" s="20">
        <f xml:space="preserve"> +E100 - E180</f>
        <v>6727889</v>
      </c>
      <c r="F181" s="20">
        <f t="shared" si="2"/>
        <v>6544405</v>
      </c>
    </row>
    <row r="182" spans="1:6">
      <c r="A182" s="9" t="s">
        <v>170</v>
      </c>
      <c r="B182" s="9" t="s">
        <v>9</v>
      </c>
      <c r="C182" s="13" t="s">
        <v>171</v>
      </c>
      <c r="D182" s="14">
        <f>+D183</f>
        <v>0</v>
      </c>
      <c r="E182" s="14">
        <f>+E183</f>
        <v>0</v>
      </c>
      <c r="F182" s="14">
        <f t="shared" si="2"/>
        <v>0</v>
      </c>
    </row>
    <row r="183" spans="1:6">
      <c r="A183" s="12"/>
      <c r="B183" s="12"/>
      <c r="C183" s="13" t="s">
        <v>172</v>
      </c>
      <c r="D183" s="14"/>
      <c r="E183" s="14"/>
      <c r="F183" s="14">
        <f t="shared" si="2"/>
        <v>0</v>
      </c>
    </row>
    <row r="184" spans="1:6">
      <c r="A184" s="12"/>
      <c r="B184" s="12"/>
      <c r="C184" s="13" t="s">
        <v>173</v>
      </c>
      <c r="D184" s="14">
        <f>+D185+D186</f>
        <v>393310</v>
      </c>
      <c r="E184" s="14">
        <f>+E185+E186</f>
        <v>392940</v>
      </c>
      <c r="F184" s="14">
        <f t="shared" si="2"/>
        <v>370</v>
      </c>
    </row>
    <row r="185" spans="1:6">
      <c r="A185" s="12"/>
      <c r="B185" s="12"/>
      <c r="C185" s="13" t="s">
        <v>174</v>
      </c>
      <c r="D185" s="14"/>
      <c r="E185" s="14"/>
      <c r="F185" s="14">
        <f t="shared" si="2"/>
        <v>0</v>
      </c>
    </row>
    <row r="186" spans="1:6">
      <c r="A186" s="12"/>
      <c r="B186" s="12"/>
      <c r="C186" s="13" t="s">
        <v>175</v>
      </c>
      <c r="D186" s="14">
        <v>393310</v>
      </c>
      <c r="E186" s="14">
        <v>392940</v>
      </c>
      <c r="F186" s="14">
        <f t="shared" si="2"/>
        <v>370</v>
      </c>
    </row>
    <row r="187" spans="1:6">
      <c r="A187" s="12"/>
      <c r="B187" s="15"/>
      <c r="C187" s="16" t="s">
        <v>176</v>
      </c>
      <c r="D187" s="17">
        <f>+D182+D184</f>
        <v>393310</v>
      </c>
      <c r="E187" s="17">
        <f>+E182+E184</f>
        <v>392940</v>
      </c>
      <c r="F187" s="17">
        <f t="shared" si="2"/>
        <v>370</v>
      </c>
    </row>
    <row r="188" spans="1:6">
      <c r="A188" s="12"/>
      <c r="B188" s="9" t="s">
        <v>103</v>
      </c>
      <c r="C188" s="13" t="s">
        <v>177</v>
      </c>
      <c r="D188" s="14"/>
      <c r="E188" s="14"/>
      <c r="F188" s="14">
        <f t="shared" si="2"/>
        <v>0</v>
      </c>
    </row>
    <row r="189" spans="1:6">
      <c r="A189" s="12"/>
      <c r="B189" s="15"/>
      <c r="C189" s="16" t="s">
        <v>178</v>
      </c>
      <c r="D189" s="17">
        <f>+D188</f>
        <v>0</v>
      </c>
      <c r="E189" s="17">
        <f>+E188</f>
        <v>0</v>
      </c>
      <c r="F189" s="17">
        <f t="shared" si="2"/>
        <v>0</v>
      </c>
    </row>
    <row r="190" spans="1:6">
      <c r="A190" s="15"/>
      <c r="B190" s="18" t="s">
        <v>179</v>
      </c>
      <c r="C190" s="21"/>
      <c r="D190" s="22">
        <f xml:space="preserve"> +D187 - D189</f>
        <v>393310</v>
      </c>
      <c r="E190" s="22">
        <f xml:space="preserve"> +E187 - E189</f>
        <v>392940</v>
      </c>
      <c r="F190" s="22">
        <f t="shared" si="2"/>
        <v>370</v>
      </c>
    </row>
    <row r="191" spans="1:6">
      <c r="A191" s="18" t="s">
        <v>180</v>
      </c>
      <c r="B191" s="23"/>
      <c r="C191" s="19"/>
      <c r="D191" s="20">
        <f xml:space="preserve"> +D181 +D190</f>
        <v>13665604</v>
      </c>
      <c r="E191" s="20">
        <f xml:space="preserve"> +E181 +E190</f>
        <v>7120829</v>
      </c>
      <c r="F191" s="20">
        <f t="shared" si="2"/>
        <v>6544775</v>
      </c>
    </row>
    <row r="192" spans="1:6">
      <c r="A192" s="9" t="s">
        <v>181</v>
      </c>
      <c r="B192" s="9" t="s">
        <v>9</v>
      </c>
      <c r="C192" s="13" t="s">
        <v>182</v>
      </c>
      <c r="D192" s="14">
        <f>+D193</f>
        <v>0</v>
      </c>
      <c r="E192" s="14">
        <f>+E193</f>
        <v>0</v>
      </c>
      <c r="F192" s="14">
        <f t="shared" si="2"/>
        <v>0</v>
      </c>
    </row>
    <row r="193" spans="1:6">
      <c r="A193" s="12"/>
      <c r="B193" s="12"/>
      <c r="C193" s="13" t="s">
        <v>183</v>
      </c>
      <c r="D193" s="14"/>
      <c r="E193" s="14"/>
      <c r="F193" s="14">
        <f t="shared" si="2"/>
        <v>0</v>
      </c>
    </row>
    <row r="194" spans="1:6">
      <c r="A194" s="12"/>
      <c r="B194" s="12"/>
      <c r="C194" s="13" t="s">
        <v>184</v>
      </c>
      <c r="D194" s="14">
        <f>+D195</f>
        <v>0</v>
      </c>
      <c r="E194" s="14">
        <f>+E195</f>
        <v>0</v>
      </c>
      <c r="F194" s="14">
        <f t="shared" si="2"/>
        <v>0</v>
      </c>
    </row>
    <row r="195" spans="1:6">
      <c r="A195" s="12"/>
      <c r="B195" s="12"/>
      <c r="C195" s="13" t="s">
        <v>185</v>
      </c>
      <c r="D195" s="14"/>
      <c r="E195" s="14"/>
      <c r="F195" s="14">
        <f t="shared" si="2"/>
        <v>0</v>
      </c>
    </row>
    <row r="196" spans="1:6">
      <c r="A196" s="12"/>
      <c r="B196" s="12"/>
      <c r="C196" s="13" t="s">
        <v>186</v>
      </c>
      <c r="D196" s="14">
        <f>+D197+D198+D199+D200</f>
        <v>0</v>
      </c>
      <c r="E196" s="14">
        <f>+E197+E198+E199+E200</f>
        <v>0</v>
      </c>
      <c r="F196" s="14">
        <f t="shared" si="2"/>
        <v>0</v>
      </c>
    </row>
    <row r="197" spans="1:6">
      <c r="A197" s="12"/>
      <c r="B197" s="12"/>
      <c r="C197" s="13" t="s">
        <v>187</v>
      </c>
      <c r="D197" s="14"/>
      <c r="E197" s="14"/>
      <c r="F197" s="14">
        <f t="shared" si="2"/>
        <v>0</v>
      </c>
    </row>
    <row r="198" spans="1:6">
      <c r="A198" s="12"/>
      <c r="B198" s="12"/>
      <c r="C198" s="13" t="s">
        <v>188</v>
      </c>
      <c r="D198" s="14"/>
      <c r="E198" s="14"/>
      <c r="F198" s="14">
        <f t="shared" si="2"/>
        <v>0</v>
      </c>
    </row>
    <row r="199" spans="1:6">
      <c r="A199" s="12"/>
      <c r="B199" s="12"/>
      <c r="C199" s="13" t="s">
        <v>189</v>
      </c>
      <c r="D199" s="14"/>
      <c r="E199" s="14"/>
      <c r="F199" s="14">
        <f t="shared" si="2"/>
        <v>0</v>
      </c>
    </row>
    <row r="200" spans="1:6">
      <c r="A200" s="12"/>
      <c r="B200" s="12"/>
      <c r="C200" s="13" t="s">
        <v>190</v>
      </c>
      <c r="D200" s="14"/>
      <c r="E200" s="14"/>
      <c r="F200" s="14">
        <f t="shared" ref="F200:F263" si="3">D200-E200</f>
        <v>0</v>
      </c>
    </row>
    <row r="201" spans="1:6">
      <c r="A201" s="12"/>
      <c r="B201" s="12"/>
      <c r="C201" s="13" t="s">
        <v>191</v>
      </c>
      <c r="D201" s="14">
        <f>+D202+D203+D204</f>
        <v>0</v>
      </c>
      <c r="E201" s="14">
        <f>+E202+E203+E204</f>
        <v>0</v>
      </c>
      <c r="F201" s="14">
        <f t="shared" si="3"/>
        <v>0</v>
      </c>
    </row>
    <row r="202" spans="1:6">
      <c r="A202" s="12"/>
      <c r="B202" s="12"/>
      <c r="C202" s="13" t="s">
        <v>192</v>
      </c>
      <c r="D202" s="14"/>
      <c r="E202" s="14"/>
      <c r="F202" s="14">
        <f t="shared" si="3"/>
        <v>0</v>
      </c>
    </row>
    <row r="203" spans="1:6">
      <c r="A203" s="12"/>
      <c r="B203" s="12"/>
      <c r="C203" s="13" t="s">
        <v>193</v>
      </c>
      <c r="D203" s="14"/>
      <c r="E203" s="14"/>
      <c r="F203" s="14">
        <f t="shared" si="3"/>
        <v>0</v>
      </c>
    </row>
    <row r="204" spans="1:6">
      <c r="A204" s="12"/>
      <c r="B204" s="12"/>
      <c r="C204" s="13" t="s">
        <v>194</v>
      </c>
      <c r="D204" s="14"/>
      <c r="E204" s="14"/>
      <c r="F204" s="14">
        <f t="shared" si="3"/>
        <v>0</v>
      </c>
    </row>
    <row r="205" spans="1:6">
      <c r="A205" s="12"/>
      <c r="B205" s="12"/>
      <c r="C205" s="13" t="s">
        <v>195</v>
      </c>
      <c r="D205" s="14">
        <f>+D206</f>
        <v>0</v>
      </c>
      <c r="E205" s="14">
        <f>+E206</f>
        <v>0</v>
      </c>
      <c r="F205" s="14">
        <f t="shared" si="3"/>
        <v>0</v>
      </c>
    </row>
    <row r="206" spans="1:6">
      <c r="A206" s="12"/>
      <c r="B206" s="12"/>
      <c r="C206" s="13" t="s">
        <v>196</v>
      </c>
      <c r="D206" s="14">
        <f>+D207+D208</f>
        <v>0</v>
      </c>
      <c r="E206" s="14">
        <f>+E207+E208</f>
        <v>0</v>
      </c>
      <c r="F206" s="14">
        <f t="shared" si="3"/>
        <v>0</v>
      </c>
    </row>
    <row r="207" spans="1:6">
      <c r="A207" s="12"/>
      <c r="B207" s="12"/>
      <c r="C207" s="13" t="s">
        <v>197</v>
      </c>
      <c r="D207" s="14"/>
      <c r="E207" s="14"/>
      <c r="F207" s="14">
        <f t="shared" si="3"/>
        <v>0</v>
      </c>
    </row>
    <row r="208" spans="1:6">
      <c r="A208" s="12"/>
      <c r="B208" s="12"/>
      <c r="C208" s="13" t="s">
        <v>198</v>
      </c>
      <c r="D208" s="14"/>
      <c r="E208" s="14"/>
      <c r="F208" s="14">
        <f t="shared" si="3"/>
        <v>0</v>
      </c>
    </row>
    <row r="209" spans="1:6">
      <c r="A209" s="12"/>
      <c r="B209" s="12"/>
      <c r="C209" s="13" t="s">
        <v>199</v>
      </c>
      <c r="D209" s="14">
        <f>+D210</f>
        <v>0</v>
      </c>
      <c r="E209" s="14">
        <f>+E210</f>
        <v>0</v>
      </c>
      <c r="F209" s="14">
        <f t="shared" si="3"/>
        <v>0</v>
      </c>
    </row>
    <row r="210" spans="1:6">
      <c r="A210" s="12"/>
      <c r="B210" s="12"/>
      <c r="C210" s="13" t="s">
        <v>200</v>
      </c>
      <c r="D210" s="14">
        <f>+D211+D212</f>
        <v>0</v>
      </c>
      <c r="E210" s="14">
        <f>+E211+E212</f>
        <v>0</v>
      </c>
      <c r="F210" s="14">
        <f t="shared" si="3"/>
        <v>0</v>
      </c>
    </row>
    <row r="211" spans="1:6">
      <c r="A211" s="12"/>
      <c r="B211" s="12"/>
      <c r="C211" s="13" t="s">
        <v>201</v>
      </c>
      <c r="D211" s="14"/>
      <c r="E211" s="14"/>
      <c r="F211" s="14">
        <f t="shared" si="3"/>
        <v>0</v>
      </c>
    </row>
    <row r="212" spans="1:6">
      <c r="A212" s="12"/>
      <c r="B212" s="12"/>
      <c r="C212" s="13" t="s">
        <v>202</v>
      </c>
      <c r="D212" s="14"/>
      <c r="E212" s="14"/>
      <c r="F212" s="14">
        <f t="shared" si="3"/>
        <v>0</v>
      </c>
    </row>
    <row r="213" spans="1:6">
      <c r="A213" s="12"/>
      <c r="B213" s="12"/>
      <c r="C213" s="13" t="s">
        <v>203</v>
      </c>
      <c r="D213" s="14">
        <f>+D214</f>
        <v>0</v>
      </c>
      <c r="E213" s="14">
        <f>+E214</f>
        <v>0</v>
      </c>
      <c r="F213" s="14">
        <f t="shared" si="3"/>
        <v>0</v>
      </c>
    </row>
    <row r="214" spans="1:6">
      <c r="A214" s="12"/>
      <c r="B214" s="12"/>
      <c r="C214" s="13" t="s">
        <v>204</v>
      </c>
      <c r="D214" s="14">
        <f>+D215+D216+D217+D218+D219+D220+D221+D222+D223+D224+D225+D226+D227+D228+D229+D230+D231+D232+D233+D234+D235+D236+D237</f>
        <v>0</v>
      </c>
      <c r="E214" s="14">
        <f>+E215+E216+E217+E218+E219+E220+E221+E222+E223+E224+E225+E226+E227+E228+E229+E230+E231+E232+E233+E234+E235+E236+E237</f>
        <v>0</v>
      </c>
      <c r="F214" s="14">
        <f t="shared" si="3"/>
        <v>0</v>
      </c>
    </row>
    <row r="215" spans="1:6">
      <c r="A215" s="12"/>
      <c r="B215" s="12"/>
      <c r="C215" s="13" t="s">
        <v>205</v>
      </c>
      <c r="D215" s="14"/>
      <c r="E215" s="14"/>
      <c r="F215" s="14">
        <f t="shared" si="3"/>
        <v>0</v>
      </c>
    </row>
    <row r="216" spans="1:6">
      <c r="A216" s="12"/>
      <c r="B216" s="12"/>
      <c r="C216" s="13" t="s">
        <v>206</v>
      </c>
      <c r="D216" s="14"/>
      <c r="E216" s="14"/>
      <c r="F216" s="14">
        <f t="shared" si="3"/>
        <v>0</v>
      </c>
    </row>
    <row r="217" spans="1:6">
      <c r="A217" s="12"/>
      <c r="B217" s="12"/>
      <c r="C217" s="13" t="s">
        <v>207</v>
      </c>
      <c r="D217" s="14"/>
      <c r="E217" s="14"/>
      <c r="F217" s="14">
        <f t="shared" si="3"/>
        <v>0</v>
      </c>
    </row>
    <row r="218" spans="1:6">
      <c r="A218" s="12"/>
      <c r="B218" s="12"/>
      <c r="C218" s="13" t="s">
        <v>208</v>
      </c>
      <c r="D218" s="14"/>
      <c r="E218" s="14"/>
      <c r="F218" s="14">
        <f t="shared" si="3"/>
        <v>0</v>
      </c>
    </row>
    <row r="219" spans="1:6">
      <c r="A219" s="12"/>
      <c r="B219" s="12"/>
      <c r="C219" s="13" t="s">
        <v>209</v>
      </c>
      <c r="D219" s="14"/>
      <c r="E219" s="14"/>
      <c r="F219" s="14">
        <f t="shared" si="3"/>
        <v>0</v>
      </c>
    </row>
    <row r="220" spans="1:6">
      <c r="A220" s="12"/>
      <c r="B220" s="12"/>
      <c r="C220" s="13" t="s">
        <v>210</v>
      </c>
      <c r="D220" s="14"/>
      <c r="E220" s="14"/>
      <c r="F220" s="14">
        <f t="shared" si="3"/>
        <v>0</v>
      </c>
    </row>
    <row r="221" spans="1:6">
      <c r="A221" s="12"/>
      <c r="B221" s="12"/>
      <c r="C221" s="13" t="s">
        <v>211</v>
      </c>
      <c r="D221" s="14"/>
      <c r="E221" s="14"/>
      <c r="F221" s="14">
        <f t="shared" si="3"/>
        <v>0</v>
      </c>
    </row>
    <row r="222" spans="1:6">
      <c r="A222" s="12"/>
      <c r="B222" s="12"/>
      <c r="C222" s="13" t="s">
        <v>212</v>
      </c>
      <c r="D222" s="14"/>
      <c r="E222" s="14"/>
      <c r="F222" s="14">
        <f t="shared" si="3"/>
        <v>0</v>
      </c>
    </row>
    <row r="223" spans="1:6">
      <c r="A223" s="12"/>
      <c r="B223" s="12"/>
      <c r="C223" s="13" t="s">
        <v>213</v>
      </c>
      <c r="D223" s="14"/>
      <c r="E223" s="14"/>
      <c r="F223" s="14">
        <f t="shared" si="3"/>
        <v>0</v>
      </c>
    </row>
    <row r="224" spans="1:6">
      <c r="A224" s="12"/>
      <c r="B224" s="12"/>
      <c r="C224" s="13" t="s">
        <v>214</v>
      </c>
      <c r="D224" s="14"/>
      <c r="E224" s="14"/>
      <c r="F224" s="14">
        <f t="shared" si="3"/>
        <v>0</v>
      </c>
    </row>
    <row r="225" spans="1:6">
      <c r="A225" s="12"/>
      <c r="B225" s="12"/>
      <c r="C225" s="13" t="s">
        <v>215</v>
      </c>
      <c r="D225" s="14"/>
      <c r="E225" s="14"/>
      <c r="F225" s="14">
        <f t="shared" si="3"/>
        <v>0</v>
      </c>
    </row>
    <row r="226" spans="1:6">
      <c r="A226" s="12"/>
      <c r="B226" s="12"/>
      <c r="C226" s="13" t="s">
        <v>216</v>
      </c>
      <c r="D226" s="14"/>
      <c r="E226" s="14"/>
      <c r="F226" s="14">
        <f t="shared" si="3"/>
        <v>0</v>
      </c>
    </row>
    <row r="227" spans="1:6">
      <c r="A227" s="12"/>
      <c r="B227" s="12"/>
      <c r="C227" s="13" t="s">
        <v>217</v>
      </c>
      <c r="D227" s="14"/>
      <c r="E227" s="14"/>
      <c r="F227" s="14">
        <f t="shared" si="3"/>
        <v>0</v>
      </c>
    </row>
    <row r="228" spans="1:6">
      <c r="A228" s="12"/>
      <c r="B228" s="12"/>
      <c r="C228" s="13" t="s">
        <v>218</v>
      </c>
      <c r="D228" s="14"/>
      <c r="E228" s="14"/>
      <c r="F228" s="14">
        <f t="shared" si="3"/>
        <v>0</v>
      </c>
    </row>
    <row r="229" spans="1:6">
      <c r="A229" s="12"/>
      <c r="B229" s="12"/>
      <c r="C229" s="13" t="s">
        <v>219</v>
      </c>
      <c r="D229" s="14"/>
      <c r="E229" s="14"/>
      <c r="F229" s="14">
        <f t="shared" si="3"/>
        <v>0</v>
      </c>
    </row>
    <row r="230" spans="1:6">
      <c r="A230" s="12"/>
      <c r="B230" s="12"/>
      <c r="C230" s="13" t="s">
        <v>220</v>
      </c>
      <c r="D230" s="14"/>
      <c r="E230" s="14"/>
      <c r="F230" s="14">
        <f t="shared" si="3"/>
        <v>0</v>
      </c>
    </row>
    <row r="231" spans="1:6">
      <c r="A231" s="12"/>
      <c r="B231" s="12"/>
      <c r="C231" s="13" t="s">
        <v>221</v>
      </c>
      <c r="D231" s="14"/>
      <c r="E231" s="14"/>
      <c r="F231" s="14">
        <f t="shared" si="3"/>
        <v>0</v>
      </c>
    </row>
    <row r="232" spans="1:6">
      <c r="A232" s="12"/>
      <c r="B232" s="12"/>
      <c r="C232" s="13" t="s">
        <v>222</v>
      </c>
      <c r="D232" s="14"/>
      <c r="E232" s="14"/>
      <c r="F232" s="14">
        <f t="shared" si="3"/>
        <v>0</v>
      </c>
    </row>
    <row r="233" spans="1:6">
      <c r="A233" s="12"/>
      <c r="B233" s="12"/>
      <c r="C233" s="13" t="s">
        <v>223</v>
      </c>
      <c r="D233" s="14"/>
      <c r="E233" s="14"/>
      <c r="F233" s="14">
        <f t="shared" si="3"/>
        <v>0</v>
      </c>
    </row>
    <row r="234" spans="1:6">
      <c r="A234" s="12"/>
      <c r="B234" s="12"/>
      <c r="C234" s="13" t="s">
        <v>224</v>
      </c>
      <c r="D234" s="14"/>
      <c r="E234" s="14"/>
      <c r="F234" s="14">
        <f t="shared" si="3"/>
        <v>0</v>
      </c>
    </row>
    <row r="235" spans="1:6">
      <c r="A235" s="12"/>
      <c r="B235" s="12"/>
      <c r="C235" s="13" t="s">
        <v>225</v>
      </c>
      <c r="D235" s="14"/>
      <c r="E235" s="14"/>
      <c r="F235" s="14">
        <f t="shared" si="3"/>
        <v>0</v>
      </c>
    </row>
    <row r="236" spans="1:6">
      <c r="A236" s="12"/>
      <c r="B236" s="12"/>
      <c r="C236" s="13" t="s">
        <v>226</v>
      </c>
      <c r="D236" s="14"/>
      <c r="E236" s="14"/>
      <c r="F236" s="14">
        <f t="shared" si="3"/>
        <v>0</v>
      </c>
    </row>
    <row r="237" spans="1:6">
      <c r="A237" s="12"/>
      <c r="B237" s="12"/>
      <c r="C237" s="13" t="s">
        <v>227</v>
      </c>
      <c r="D237" s="14"/>
      <c r="E237" s="14"/>
      <c r="F237" s="14">
        <f t="shared" si="3"/>
        <v>0</v>
      </c>
    </row>
    <row r="238" spans="1:6">
      <c r="A238" s="12"/>
      <c r="B238" s="12"/>
      <c r="C238" s="13" t="s">
        <v>228</v>
      </c>
      <c r="D238" s="14"/>
      <c r="E238" s="14"/>
      <c r="F238" s="14">
        <f t="shared" si="3"/>
        <v>0</v>
      </c>
    </row>
    <row r="239" spans="1:6">
      <c r="A239" s="12"/>
      <c r="B239" s="12"/>
      <c r="C239" s="13" t="s">
        <v>229</v>
      </c>
      <c r="D239" s="14"/>
      <c r="E239" s="14"/>
      <c r="F239" s="14">
        <f t="shared" si="3"/>
        <v>0</v>
      </c>
    </row>
    <row r="240" spans="1:6">
      <c r="A240" s="12"/>
      <c r="B240" s="12"/>
      <c r="C240" s="13" t="s">
        <v>230</v>
      </c>
      <c r="D240" s="14"/>
      <c r="E240" s="14"/>
      <c r="F240" s="14">
        <f t="shared" si="3"/>
        <v>0</v>
      </c>
    </row>
    <row r="241" spans="1:6">
      <c r="A241" s="12"/>
      <c r="B241" s="15"/>
      <c r="C241" s="16" t="s">
        <v>231</v>
      </c>
      <c r="D241" s="17">
        <f>+D192+D194+D196+D201+D205+D209+D213+D238+D239+D240</f>
        <v>0</v>
      </c>
      <c r="E241" s="17">
        <f>+E192+E194+E196+E201+E205+E209+E213+E238+E239+E240</f>
        <v>0</v>
      </c>
      <c r="F241" s="17">
        <f t="shared" si="3"/>
        <v>0</v>
      </c>
    </row>
    <row r="242" spans="1:6">
      <c r="A242" s="12"/>
      <c r="B242" s="9" t="s">
        <v>103</v>
      </c>
      <c r="C242" s="13" t="s">
        <v>232</v>
      </c>
      <c r="D242" s="14"/>
      <c r="E242" s="14"/>
      <c r="F242" s="14">
        <f t="shared" si="3"/>
        <v>0</v>
      </c>
    </row>
    <row r="243" spans="1:6">
      <c r="A243" s="12"/>
      <c r="B243" s="12"/>
      <c r="C243" s="13" t="s">
        <v>233</v>
      </c>
      <c r="D243" s="14"/>
      <c r="E243" s="14"/>
      <c r="F243" s="14">
        <f t="shared" si="3"/>
        <v>0</v>
      </c>
    </row>
    <row r="244" spans="1:6">
      <c r="A244" s="12"/>
      <c r="B244" s="12"/>
      <c r="C244" s="13" t="s">
        <v>234</v>
      </c>
      <c r="D244" s="14">
        <f>+D245+D246+D247</f>
        <v>7</v>
      </c>
      <c r="E244" s="14">
        <f>+E245+E246+E247</f>
        <v>0</v>
      </c>
      <c r="F244" s="14">
        <f t="shared" si="3"/>
        <v>7</v>
      </c>
    </row>
    <row r="245" spans="1:6">
      <c r="A245" s="12"/>
      <c r="B245" s="12"/>
      <c r="C245" s="13" t="s">
        <v>235</v>
      </c>
      <c r="D245" s="14"/>
      <c r="E245" s="14"/>
      <c r="F245" s="14">
        <f t="shared" si="3"/>
        <v>0</v>
      </c>
    </row>
    <row r="246" spans="1:6">
      <c r="A246" s="12"/>
      <c r="B246" s="12"/>
      <c r="C246" s="13" t="s">
        <v>236</v>
      </c>
      <c r="D246" s="14">
        <v>7</v>
      </c>
      <c r="E246" s="14"/>
      <c r="F246" s="14">
        <f t="shared" si="3"/>
        <v>7</v>
      </c>
    </row>
    <row r="247" spans="1:6">
      <c r="A247" s="12"/>
      <c r="B247" s="12"/>
      <c r="C247" s="13" t="s">
        <v>237</v>
      </c>
      <c r="D247" s="14"/>
      <c r="E247" s="14"/>
      <c r="F247" s="14">
        <f t="shared" si="3"/>
        <v>0</v>
      </c>
    </row>
    <row r="248" spans="1:6">
      <c r="A248" s="12"/>
      <c r="B248" s="12"/>
      <c r="C248" s="13" t="s">
        <v>238</v>
      </c>
      <c r="D248" s="14"/>
      <c r="E248" s="14"/>
      <c r="F248" s="14">
        <f t="shared" si="3"/>
        <v>0</v>
      </c>
    </row>
    <row r="249" spans="1:6">
      <c r="A249" s="12"/>
      <c r="B249" s="12"/>
      <c r="C249" s="13" t="s">
        <v>239</v>
      </c>
      <c r="D249" s="14"/>
      <c r="E249" s="14"/>
      <c r="F249" s="14">
        <f t="shared" si="3"/>
        <v>0</v>
      </c>
    </row>
    <row r="250" spans="1:6">
      <c r="A250" s="12"/>
      <c r="B250" s="12"/>
      <c r="C250" s="13" t="s">
        <v>240</v>
      </c>
      <c r="D250" s="14"/>
      <c r="E250" s="14"/>
      <c r="F250" s="14">
        <f t="shared" si="3"/>
        <v>0</v>
      </c>
    </row>
    <row r="251" spans="1:6">
      <c r="A251" s="12"/>
      <c r="B251" s="12"/>
      <c r="C251" s="13" t="s">
        <v>241</v>
      </c>
      <c r="D251" s="14">
        <f>+D252</f>
        <v>0</v>
      </c>
      <c r="E251" s="14">
        <f>+E252</f>
        <v>0</v>
      </c>
      <c r="F251" s="14">
        <f t="shared" si="3"/>
        <v>0</v>
      </c>
    </row>
    <row r="252" spans="1:6">
      <c r="A252" s="12"/>
      <c r="B252" s="12"/>
      <c r="C252" s="13" t="s">
        <v>242</v>
      </c>
      <c r="D252" s="14">
        <f>+D253+D254</f>
        <v>0</v>
      </c>
      <c r="E252" s="14">
        <f>+E253+E254</f>
        <v>0</v>
      </c>
      <c r="F252" s="14">
        <f t="shared" si="3"/>
        <v>0</v>
      </c>
    </row>
    <row r="253" spans="1:6">
      <c r="A253" s="12"/>
      <c r="B253" s="12"/>
      <c r="C253" s="13" t="s">
        <v>243</v>
      </c>
      <c r="D253" s="14"/>
      <c r="E253" s="14"/>
      <c r="F253" s="14">
        <f t="shared" si="3"/>
        <v>0</v>
      </c>
    </row>
    <row r="254" spans="1:6">
      <c r="A254" s="12"/>
      <c r="B254" s="12"/>
      <c r="C254" s="13" t="s">
        <v>244</v>
      </c>
      <c r="D254" s="14"/>
      <c r="E254" s="14"/>
      <c r="F254" s="14">
        <f t="shared" si="3"/>
        <v>0</v>
      </c>
    </row>
    <row r="255" spans="1:6">
      <c r="A255" s="12"/>
      <c r="B255" s="12"/>
      <c r="C255" s="13" t="s">
        <v>245</v>
      </c>
      <c r="D255" s="14">
        <f>+D256</f>
        <v>1186200</v>
      </c>
      <c r="E255" s="14">
        <f>+E256</f>
        <v>1077600</v>
      </c>
      <c r="F255" s="14">
        <f t="shared" si="3"/>
        <v>108600</v>
      </c>
    </row>
    <row r="256" spans="1:6">
      <c r="A256" s="12"/>
      <c r="B256" s="12"/>
      <c r="C256" s="13" t="s">
        <v>246</v>
      </c>
      <c r="D256" s="14">
        <f>+D257+D258</f>
        <v>1186200</v>
      </c>
      <c r="E256" s="14">
        <f>+E257+E258</f>
        <v>1077600</v>
      </c>
      <c r="F256" s="14">
        <f t="shared" si="3"/>
        <v>108600</v>
      </c>
    </row>
    <row r="257" spans="1:6">
      <c r="A257" s="12"/>
      <c r="B257" s="12"/>
      <c r="C257" s="13" t="s">
        <v>247</v>
      </c>
      <c r="D257" s="14">
        <v>1186200</v>
      </c>
      <c r="E257" s="14">
        <v>1077600</v>
      </c>
      <c r="F257" s="14">
        <f t="shared" si="3"/>
        <v>108600</v>
      </c>
    </row>
    <row r="258" spans="1:6">
      <c r="A258" s="12"/>
      <c r="B258" s="12"/>
      <c r="C258" s="13" t="s">
        <v>248</v>
      </c>
      <c r="D258" s="14"/>
      <c r="E258" s="14"/>
      <c r="F258" s="14">
        <f t="shared" si="3"/>
        <v>0</v>
      </c>
    </row>
    <row r="259" spans="1:6">
      <c r="A259" s="12"/>
      <c r="B259" s="12"/>
      <c r="C259" s="13" t="s">
        <v>249</v>
      </c>
      <c r="D259" s="14">
        <f>+D260</f>
        <v>0</v>
      </c>
      <c r="E259" s="14">
        <f>+E260</f>
        <v>0</v>
      </c>
      <c r="F259" s="14">
        <f t="shared" si="3"/>
        <v>0</v>
      </c>
    </row>
    <row r="260" spans="1:6">
      <c r="A260" s="12"/>
      <c r="B260" s="12"/>
      <c r="C260" s="13" t="s">
        <v>250</v>
      </c>
      <c r="D260" s="14">
        <f>+D261+D262+D263+D264+D265+D266+D267+D268+D269+D270+D271+D272+D273+D274+D275+D276+D277+D278+D279+D280+D281+D282+D283</f>
        <v>0</v>
      </c>
      <c r="E260" s="14">
        <f>+E261+E262+E263+E264+E265+E266+E267+E268+E269+E270+E271+E272+E273+E274+E275+E276+E277+E278+E279+E280+E281+E282+E283</f>
        <v>0</v>
      </c>
      <c r="F260" s="14">
        <f t="shared" si="3"/>
        <v>0</v>
      </c>
    </row>
    <row r="261" spans="1:6">
      <c r="A261" s="12"/>
      <c r="B261" s="12"/>
      <c r="C261" s="13" t="s">
        <v>251</v>
      </c>
      <c r="D261" s="14"/>
      <c r="E261" s="14"/>
      <c r="F261" s="14">
        <f t="shared" si="3"/>
        <v>0</v>
      </c>
    </row>
    <row r="262" spans="1:6">
      <c r="A262" s="12"/>
      <c r="B262" s="12"/>
      <c r="C262" s="13" t="s">
        <v>252</v>
      </c>
      <c r="D262" s="14"/>
      <c r="E262" s="14"/>
      <c r="F262" s="14">
        <f t="shared" si="3"/>
        <v>0</v>
      </c>
    </row>
    <row r="263" spans="1:6">
      <c r="A263" s="12"/>
      <c r="B263" s="12"/>
      <c r="C263" s="13" t="s">
        <v>253</v>
      </c>
      <c r="D263" s="14"/>
      <c r="E263" s="14"/>
      <c r="F263" s="14">
        <f t="shared" si="3"/>
        <v>0</v>
      </c>
    </row>
    <row r="264" spans="1:6">
      <c r="A264" s="12"/>
      <c r="B264" s="12"/>
      <c r="C264" s="13" t="s">
        <v>254</v>
      </c>
      <c r="D264" s="14"/>
      <c r="E264" s="14"/>
      <c r="F264" s="14">
        <f t="shared" ref="F264:F300" si="4">D264-E264</f>
        <v>0</v>
      </c>
    </row>
    <row r="265" spans="1:6">
      <c r="A265" s="12"/>
      <c r="B265" s="12"/>
      <c r="C265" s="13" t="s">
        <v>255</v>
      </c>
      <c r="D265" s="14"/>
      <c r="E265" s="14"/>
      <c r="F265" s="14">
        <f t="shared" si="4"/>
        <v>0</v>
      </c>
    </row>
    <row r="266" spans="1:6">
      <c r="A266" s="12"/>
      <c r="B266" s="12"/>
      <c r="C266" s="13" t="s">
        <v>256</v>
      </c>
      <c r="D266" s="14"/>
      <c r="E266" s="14"/>
      <c r="F266" s="14">
        <f t="shared" si="4"/>
        <v>0</v>
      </c>
    </row>
    <row r="267" spans="1:6">
      <c r="A267" s="12"/>
      <c r="B267" s="12"/>
      <c r="C267" s="13" t="s">
        <v>257</v>
      </c>
      <c r="D267" s="14"/>
      <c r="E267" s="14"/>
      <c r="F267" s="14">
        <f t="shared" si="4"/>
        <v>0</v>
      </c>
    </row>
    <row r="268" spans="1:6">
      <c r="A268" s="12"/>
      <c r="B268" s="12"/>
      <c r="C268" s="13" t="s">
        <v>258</v>
      </c>
      <c r="D268" s="14"/>
      <c r="E268" s="14"/>
      <c r="F268" s="14">
        <f t="shared" si="4"/>
        <v>0</v>
      </c>
    </row>
    <row r="269" spans="1:6">
      <c r="A269" s="12"/>
      <c r="B269" s="12"/>
      <c r="C269" s="13" t="s">
        <v>259</v>
      </c>
      <c r="D269" s="14"/>
      <c r="E269" s="14"/>
      <c r="F269" s="14">
        <f t="shared" si="4"/>
        <v>0</v>
      </c>
    </row>
    <row r="270" spans="1:6">
      <c r="A270" s="12"/>
      <c r="B270" s="12"/>
      <c r="C270" s="13" t="s">
        <v>260</v>
      </c>
      <c r="D270" s="14"/>
      <c r="E270" s="14"/>
      <c r="F270" s="14">
        <f t="shared" si="4"/>
        <v>0</v>
      </c>
    </row>
    <row r="271" spans="1:6">
      <c r="A271" s="12"/>
      <c r="B271" s="12"/>
      <c r="C271" s="13" t="s">
        <v>261</v>
      </c>
      <c r="D271" s="14"/>
      <c r="E271" s="14"/>
      <c r="F271" s="14">
        <f t="shared" si="4"/>
        <v>0</v>
      </c>
    </row>
    <row r="272" spans="1:6">
      <c r="A272" s="12"/>
      <c r="B272" s="12"/>
      <c r="C272" s="13" t="s">
        <v>262</v>
      </c>
      <c r="D272" s="14"/>
      <c r="E272" s="14"/>
      <c r="F272" s="14">
        <f t="shared" si="4"/>
        <v>0</v>
      </c>
    </row>
    <row r="273" spans="1:6">
      <c r="A273" s="12"/>
      <c r="B273" s="12"/>
      <c r="C273" s="13" t="s">
        <v>263</v>
      </c>
      <c r="D273" s="14"/>
      <c r="E273" s="14"/>
      <c r="F273" s="14">
        <f t="shared" si="4"/>
        <v>0</v>
      </c>
    </row>
    <row r="274" spans="1:6">
      <c r="A274" s="12"/>
      <c r="B274" s="12"/>
      <c r="C274" s="13" t="s">
        <v>264</v>
      </c>
      <c r="D274" s="14"/>
      <c r="E274" s="14"/>
      <c r="F274" s="14">
        <f t="shared" si="4"/>
        <v>0</v>
      </c>
    </row>
    <row r="275" spans="1:6">
      <c r="A275" s="12"/>
      <c r="B275" s="12"/>
      <c r="C275" s="13" t="s">
        <v>265</v>
      </c>
      <c r="D275" s="14"/>
      <c r="E275" s="14"/>
      <c r="F275" s="14">
        <f t="shared" si="4"/>
        <v>0</v>
      </c>
    </row>
    <row r="276" spans="1:6">
      <c r="A276" s="12"/>
      <c r="B276" s="12"/>
      <c r="C276" s="13" t="s">
        <v>266</v>
      </c>
      <c r="D276" s="14"/>
      <c r="E276" s="14"/>
      <c r="F276" s="14">
        <f t="shared" si="4"/>
        <v>0</v>
      </c>
    </row>
    <row r="277" spans="1:6">
      <c r="A277" s="12"/>
      <c r="B277" s="12"/>
      <c r="C277" s="13" t="s">
        <v>267</v>
      </c>
      <c r="D277" s="14"/>
      <c r="E277" s="14"/>
      <c r="F277" s="14">
        <f t="shared" si="4"/>
        <v>0</v>
      </c>
    </row>
    <row r="278" spans="1:6">
      <c r="A278" s="12"/>
      <c r="B278" s="12"/>
      <c r="C278" s="13" t="s">
        <v>268</v>
      </c>
      <c r="D278" s="14"/>
      <c r="E278" s="14"/>
      <c r="F278" s="14">
        <f t="shared" si="4"/>
        <v>0</v>
      </c>
    </row>
    <row r="279" spans="1:6">
      <c r="A279" s="12"/>
      <c r="B279" s="12"/>
      <c r="C279" s="13" t="s">
        <v>269</v>
      </c>
      <c r="D279" s="14"/>
      <c r="E279" s="14"/>
      <c r="F279" s="14">
        <f t="shared" si="4"/>
        <v>0</v>
      </c>
    </row>
    <row r="280" spans="1:6">
      <c r="A280" s="12"/>
      <c r="B280" s="12"/>
      <c r="C280" s="13" t="s">
        <v>270</v>
      </c>
      <c r="D280" s="14"/>
      <c r="E280" s="14"/>
      <c r="F280" s="14">
        <f t="shared" si="4"/>
        <v>0</v>
      </c>
    </row>
    <row r="281" spans="1:6">
      <c r="A281" s="12"/>
      <c r="B281" s="12"/>
      <c r="C281" s="13" t="s">
        <v>271</v>
      </c>
      <c r="D281" s="14"/>
      <c r="E281" s="14"/>
      <c r="F281" s="14">
        <f t="shared" si="4"/>
        <v>0</v>
      </c>
    </row>
    <row r="282" spans="1:6">
      <c r="A282" s="12"/>
      <c r="B282" s="12"/>
      <c r="C282" s="13" t="s">
        <v>272</v>
      </c>
      <c r="D282" s="14"/>
      <c r="E282" s="14"/>
      <c r="F282" s="14">
        <f t="shared" si="4"/>
        <v>0</v>
      </c>
    </row>
    <row r="283" spans="1:6">
      <c r="A283" s="12"/>
      <c r="B283" s="12"/>
      <c r="C283" s="13" t="s">
        <v>273</v>
      </c>
      <c r="D283" s="14"/>
      <c r="E283" s="14"/>
      <c r="F283" s="14">
        <f t="shared" si="4"/>
        <v>0</v>
      </c>
    </row>
    <row r="284" spans="1:6">
      <c r="A284" s="12"/>
      <c r="B284" s="12"/>
      <c r="C284" s="13" t="s">
        <v>274</v>
      </c>
      <c r="D284" s="14"/>
      <c r="E284" s="14"/>
      <c r="F284" s="14">
        <f t="shared" si="4"/>
        <v>0</v>
      </c>
    </row>
    <row r="285" spans="1:6">
      <c r="A285" s="12"/>
      <c r="B285" s="12"/>
      <c r="C285" s="13" t="s">
        <v>275</v>
      </c>
      <c r="D285" s="14"/>
      <c r="E285" s="14"/>
      <c r="F285" s="14">
        <f t="shared" si="4"/>
        <v>0</v>
      </c>
    </row>
    <row r="286" spans="1:6">
      <c r="A286" s="12"/>
      <c r="B286" s="12"/>
      <c r="C286" s="13" t="s">
        <v>276</v>
      </c>
      <c r="D286" s="14"/>
      <c r="E286" s="14"/>
      <c r="F286" s="14">
        <f t="shared" si="4"/>
        <v>0</v>
      </c>
    </row>
    <row r="287" spans="1:6">
      <c r="A287" s="12"/>
      <c r="B287" s="12"/>
      <c r="C287" s="13" t="s">
        <v>277</v>
      </c>
      <c r="D287" s="14"/>
      <c r="E287" s="14"/>
      <c r="F287" s="14">
        <f t="shared" si="4"/>
        <v>0</v>
      </c>
    </row>
    <row r="288" spans="1:6">
      <c r="A288" s="12"/>
      <c r="B288" s="15"/>
      <c r="C288" s="16" t="s">
        <v>278</v>
      </c>
      <c r="D288" s="17">
        <f>+D242+D243+D244+D248+D249+D250+D251+D255+D259+D284+D285+D286+D287</f>
        <v>1186207</v>
      </c>
      <c r="E288" s="17">
        <f>+E242+E243+E244+E248+E249+E250+E251+E255+E259+E284+E285+E286+E287</f>
        <v>1077600</v>
      </c>
      <c r="F288" s="17">
        <f t="shared" si="4"/>
        <v>108607</v>
      </c>
    </row>
    <row r="289" spans="1:6">
      <c r="A289" s="15"/>
      <c r="B289" s="24" t="s">
        <v>279</v>
      </c>
      <c r="C289" s="25"/>
      <c r="D289" s="26">
        <f xml:space="preserve"> +D241 - D288</f>
        <v>-1186207</v>
      </c>
      <c r="E289" s="26">
        <f xml:space="preserve"> +E241 - E288</f>
        <v>-1077600</v>
      </c>
      <c r="F289" s="26">
        <f t="shared" si="4"/>
        <v>-108607</v>
      </c>
    </row>
    <row r="290" spans="1:6">
      <c r="A290" s="18" t="s">
        <v>280</v>
      </c>
      <c r="B290" s="27"/>
      <c r="C290" s="28"/>
      <c r="D290" s="29">
        <f xml:space="preserve"> +D191 +D289</f>
        <v>12479397</v>
      </c>
      <c r="E290" s="29">
        <f xml:space="preserve"> +E191 +E289</f>
        <v>6043229</v>
      </c>
      <c r="F290" s="29">
        <f t="shared" si="4"/>
        <v>6436168</v>
      </c>
    </row>
    <row r="291" spans="1:6">
      <c r="A291" s="30" t="s">
        <v>281</v>
      </c>
      <c r="B291" s="27" t="s">
        <v>282</v>
      </c>
      <c r="C291" s="28"/>
      <c r="D291" s="29">
        <v>83502981</v>
      </c>
      <c r="E291" s="29">
        <v>77459752</v>
      </c>
      <c r="F291" s="29">
        <f t="shared" si="4"/>
        <v>6043229</v>
      </c>
    </row>
    <row r="292" spans="1:6">
      <c r="A292" s="31"/>
      <c r="B292" s="27" t="s">
        <v>283</v>
      </c>
      <c r="C292" s="28"/>
      <c r="D292" s="29">
        <f xml:space="preserve"> +D290 +D291</f>
        <v>95982378</v>
      </c>
      <c r="E292" s="29">
        <f xml:space="preserve"> +E290 +E291</f>
        <v>83502981</v>
      </c>
      <c r="F292" s="29">
        <f t="shared" si="4"/>
        <v>12479397</v>
      </c>
    </row>
    <row r="293" spans="1:6">
      <c r="A293" s="31"/>
      <c r="B293" s="27" t="s">
        <v>284</v>
      </c>
      <c r="C293" s="28"/>
      <c r="D293" s="29"/>
      <c r="E293" s="29"/>
      <c r="F293" s="29">
        <f t="shared" si="4"/>
        <v>0</v>
      </c>
    </row>
    <row r="294" spans="1:6">
      <c r="A294" s="31"/>
      <c r="B294" s="27" t="s">
        <v>285</v>
      </c>
      <c r="C294" s="28"/>
      <c r="D294" s="29">
        <f>+D295</f>
        <v>0</v>
      </c>
      <c r="E294" s="29">
        <f>+E295</f>
        <v>0</v>
      </c>
      <c r="F294" s="29">
        <f t="shared" si="4"/>
        <v>0</v>
      </c>
    </row>
    <row r="295" spans="1:6">
      <c r="A295" s="31"/>
      <c r="B295" s="32" t="s">
        <v>286</v>
      </c>
      <c r="C295" s="25"/>
      <c r="D295" s="26"/>
      <c r="E295" s="26"/>
      <c r="F295" s="26">
        <f t="shared" si="4"/>
        <v>0</v>
      </c>
    </row>
    <row r="296" spans="1:6">
      <c r="A296" s="31"/>
      <c r="B296" s="27" t="s">
        <v>287</v>
      </c>
      <c r="C296" s="28"/>
      <c r="D296" s="29">
        <f>+D297</f>
        <v>0</v>
      </c>
      <c r="E296" s="29">
        <f>+E297</f>
        <v>0</v>
      </c>
      <c r="F296" s="29">
        <f t="shared" si="4"/>
        <v>0</v>
      </c>
    </row>
    <row r="297" spans="1:6">
      <c r="A297" s="31"/>
      <c r="B297" s="32" t="s">
        <v>288</v>
      </c>
      <c r="C297" s="25"/>
      <c r="D297" s="26"/>
      <c r="E297" s="26"/>
      <c r="F297" s="26">
        <f t="shared" si="4"/>
        <v>0</v>
      </c>
    </row>
    <row r="298" spans="1:6">
      <c r="A298" s="31"/>
      <c r="B298" s="27" t="s">
        <v>289</v>
      </c>
      <c r="C298" s="28"/>
      <c r="D298" s="29">
        <f>+D299</f>
        <v>0</v>
      </c>
      <c r="E298" s="29">
        <f>+E299</f>
        <v>0</v>
      </c>
      <c r="F298" s="29">
        <f t="shared" si="4"/>
        <v>0</v>
      </c>
    </row>
    <row r="299" spans="1:6">
      <c r="A299" s="31"/>
      <c r="B299" s="32" t="s">
        <v>290</v>
      </c>
      <c r="C299" s="25"/>
      <c r="D299" s="26"/>
      <c r="E299" s="26"/>
      <c r="F299" s="26">
        <f t="shared" si="4"/>
        <v>0</v>
      </c>
    </row>
    <row r="300" spans="1:6">
      <c r="A300" s="33"/>
      <c r="B300" s="27" t="s">
        <v>291</v>
      </c>
      <c r="C300" s="28"/>
      <c r="D300" s="29">
        <f xml:space="preserve"> +D292 +D293 +D294 +D296 - D298</f>
        <v>95982378</v>
      </c>
      <c r="E300" s="29">
        <f xml:space="preserve"> +E292 +E293 +E294 +E296 - E298</f>
        <v>83502981</v>
      </c>
      <c r="F300" s="29">
        <f t="shared" si="4"/>
        <v>12479397</v>
      </c>
    </row>
  </sheetData>
  <mergeCells count="13">
    <mergeCell ref="A291:A300"/>
    <mergeCell ref="A182:A190"/>
    <mergeCell ref="B182:B187"/>
    <mergeCell ref="B188:B189"/>
    <mergeCell ref="A192:A289"/>
    <mergeCell ref="B192:B241"/>
    <mergeCell ref="B242:B288"/>
    <mergeCell ref="A3:F3"/>
    <mergeCell ref="A4:F4"/>
    <mergeCell ref="A6:C6"/>
    <mergeCell ref="A7:A181"/>
    <mergeCell ref="B7:B100"/>
    <mergeCell ref="B101:B180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43B93-3C50-45FD-8482-738510068C20}">
  <dimension ref="A2:F300"/>
  <sheetViews>
    <sheetView showGridLines="0" workbookViewId="0">
      <selection activeCell="C16" sqref="C16"/>
    </sheetView>
  </sheetViews>
  <sheetFormatPr defaultRowHeight="18.75"/>
  <cols>
    <col min="1" max="2" width="2.875" style="34" customWidth="1"/>
    <col min="3" max="3" width="59.75" style="34" customWidth="1"/>
    <col min="4" max="6" width="20.75" style="34" customWidth="1"/>
  </cols>
  <sheetData>
    <row r="2" spans="1:6" ht="21">
      <c r="A2" s="1"/>
      <c r="B2" s="1"/>
      <c r="C2" s="1"/>
      <c r="D2" s="2"/>
      <c r="E2" s="2"/>
      <c r="F2" s="3" t="s">
        <v>0</v>
      </c>
    </row>
    <row r="3" spans="1:6" ht="21">
      <c r="A3" s="4" t="s">
        <v>293</v>
      </c>
      <c r="B3" s="4"/>
      <c r="C3" s="4"/>
      <c r="D3" s="4"/>
      <c r="E3" s="4"/>
      <c r="F3" s="4"/>
    </row>
    <row r="4" spans="1:6" ht="21">
      <c r="A4" s="5" t="s">
        <v>2</v>
      </c>
      <c r="B4" s="5"/>
      <c r="C4" s="5"/>
      <c r="D4" s="5"/>
      <c r="E4" s="5"/>
      <c r="F4" s="5"/>
    </row>
    <row r="5" spans="1:6">
      <c r="A5" s="6"/>
      <c r="B5" s="6"/>
      <c r="C5" s="6"/>
      <c r="D5" s="6"/>
      <c r="E5" s="2"/>
      <c r="F5" s="6" t="s">
        <v>3</v>
      </c>
    </row>
    <row r="6" spans="1:6">
      <c r="A6" s="7" t="s">
        <v>4</v>
      </c>
      <c r="B6" s="7"/>
      <c r="C6" s="7"/>
      <c r="D6" s="8" t="s">
        <v>5</v>
      </c>
      <c r="E6" s="8" t="s">
        <v>6</v>
      </c>
      <c r="F6" s="8" t="s">
        <v>7</v>
      </c>
    </row>
    <row r="7" spans="1:6">
      <c r="A7" s="9" t="s">
        <v>8</v>
      </c>
      <c r="B7" s="9" t="s">
        <v>9</v>
      </c>
      <c r="C7" s="10" t="s">
        <v>10</v>
      </c>
      <c r="D7" s="11">
        <f>+D8+D15+D18+D22+D25</f>
        <v>144184630</v>
      </c>
      <c r="E7" s="11">
        <f>+E8+E15+E18+E22+E25</f>
        <v>128739900</v>
      </c>
      <c r="F7" s="11">
        <f>D7-E7</f>
        <v>15444730</v>
      </c>
    </row>
    <row r="8" spans="1:6">
      <c r="A8" s="12"/>
      <c r="B8" s="12"/>
      <c r="C8" s="13" t="s">
        <v>11</v>
      </c>
      <c r="D8" s="14">
        <f>+D9+D10+D11+D12+D13+D14</f>
        <v>0</v>
      </c>
      <c r="E8" s="14">
        <f>+E9+E10+E11+E12+E13+E14</f>
        <v>0</v>
      </c>
      <c r="F8" s="14">
        <f t="shared" ref="F8:F71" si="0">D8-E8</f>
        <v>0</v>
      </c>
    </row>
    <row r="9" spans="1:6">
      <c r="A9" s="12"/>
      <c r="B9" s="12"/>
      <c r="C9" s="13" t="s">
        <v>12</v>
      </c>
      <c r="D9" s="14"/>
      <c r="E9" s="14"/>
      <c r="F9" s="14">
        <f t="shared" si="0"/>
        <v>0</v>
      </c>
    </row>
    <row r="10" spans="1:6">
      <c r="A10" s="12"/>
      <c r="B10" s="12"/>
      <c r="C10" s="13" t="s">
        <v>13</v>
      </c>
      <c r="D10" s="14"/>
      <c r="E10" s="14"/>
      <c r="F10" s="14">
        <f t="shared" si="0"/>
        <v>0</v>
      </c>
    </row>
    <row r="11" spans="1:6">
      <c r="A11" s="12"/>
      <c r="B11" s="12"/>
      <c r="C11" s="13" t="s">
        <v>14</v>
      </c>
      <c r="D11" s="14"/>
      <c r="E11" s="14"/>
      <c r="F11" s="14">
        <f t="shared" si="0"/>
        <v>0</v>
      </c>
    </row>
    <row r="12" spans="1:6">
      <c r="A12" s="12"/>
      <c r="B12" s="12"/>
      <c r="C12" s="13" t="s">
        <v>15</v>
      </c>
      <c r="D12" s="14"/>
      <c r="E12" s="14"/>
      <c r="F12" s="14">
        <f t="shared" si="0"/>
        <v>0</v>
      </c>
    </row>
    <row r="13" spans="1:6">
      <c r="A13" s="12"/>
      <c r="B13" s="12"/>
      <c r="C13" s="13" t="s">
        <v>16</v>
      </c>
      <c r="D13" s="14"/>
      <c r="E13" s="14"/>
      <c r="F13" s="14">
        <f t="shared" si="0"/>
        <v>0</v>
      </c>
    </row>
    <row r="14" spans="1:6">
      <c r="A14" s="12"/>
      <c r="B14" s="12"/>
      <c r="C14" s="13" t="s">
        <v>17</v>
      </c>
      <c r="D14" s="14"/>
      <c r="E14" s="14"/>
      <c r="F14" s="14">
        <f t="shared" si="0"/>
        <v>0</v>
      </c>
    </row>
    <row r="15" spans="1:6">
      <c r="A15" s="12"/>
      <c r="B15" s="12"/>
      <c r="C15" s="13" t="s">
        <v>18</v>
      </c>
      <c r="D15" s="14">
        <f>+D16+D17</f>
        <v>93482750</v>
      </c>
      <c r="E15" s="14">
        <f>+E16+E17</f>
        <v>75570500</v>
      </c>
      <c r="F15" s="14">
        <f t="shared" si="0"/>
        <v>17912250</v>
      </c>
    </row>
    <row r="16" spans="1:6">
      <c r="A16" s="12"/>
      <c r="B16" s="12"/>
      <c r="C16" s="13" t="s">
        <v>19</v>
      </c>
      <c r="D16" s="14"/>
      <c r="E16" s="14"/>
      <c r="F16" s="14">
        <f t="shared" si="0"/>
        <v>0</v>
      </c>
    </row>
    <row r="17" spans="1:6">
      <c r="A17" s="12"/>
      <c r="B17" s="12"/>
      <c r="C17" s="13" t="s">
        <v>20</v>
      </c>
      <c r="D17" s="14">
        <v>93482750</v>
      </c>
      <c r="E17" s="14">
        <v>75570500</v>
      </c>
      <c r="F17" s="14">
        <f t="shared" si="0"/>
        <v>17912250</v>
      </c>
    </row>
    <row r="18" spans="1:6">
      <c r="A18" s="12"/>
      <c r="B18" s="12"/>
      <c r="C18" s="13" t="s">
        <v>21</v>
      </c>
      <c r="D18" s="14">
        <f>+D19+D20+D21</f>
        <v>50701880</v>
      </c>
      <c r="E18" s="14">
        <f>+E19+E20+E21</f>
        <v>53169400</v>
      </c>
      <c r="F18" s="14">
        <f t="shared" si="0"/>
        <v>-2467520</v>
      </c>
    </row>
    <row r="19" spans="1:6">
      <c r="A19" s="12"/>
      <c r="B19" s="12"/>
      <c r="C19" s="13" t="s">
        <v>22</v>
      </c>
      <c r="D19" s="14">
        <v>50701880</v>
      </c>
      <c r="E19" s="14">
        <v>53169400</v>
      </c>
      <c r="F19" s="14">
        <f t="shared" si="0"/>
        <v>-2467520</v>
      </c>
    </row>
    <row r="20" spans="1:6">
      <c r="A20" s="12"/>
      <c r="B20" s="12"/>
      <c r="C20" s="13" t="s">
        <v>23</v>
      </c>
      <c r="D20" s="14"/>
      <c r="E20" s="14"/>
      <c r="F20" s="14">
        <f t="shared" si="0"/>
        <v>0</v>
      </c>
    </row>
    <row r="21" spans="1:6">
      <c r="A21" s="12"/>
      <c r="B21" s="12"/>
      <c r="C21" s="13" t="s">
        <v>24</v>
      </c>
      <c r="D21" s="14"/>
      <c r="E21" s="14"/>
      <c r="F21" s="14">
        <f t="shared" si="0"/>
        <v>0</v>
      </c>
    </row>
    <row r="22" spans="1:6">
      <c r="A22" s="12"/>
      <c r="B22" s="12"/>
      <c r="C22" s="13" t="s">
        <v>25</v>
      </c>
      <c r="D22" s="14">
        <f>+D23+D24</f>
        <v>0</v>
      </c>
      <c r="E22" s="14">
        <f>+E23+E24</f>
        <v>0</v>
      </c>
      <c r="F22" s="14">
        <f t="shared" si="0"/>
        <v>0</v>
      </c>
    </row>
    <row r="23" spans="1:6">
      <c r="A23" s="12"/>
      <c r="B23" s="12"/>
      <c r="C23" s="13" t="s">
        <v>26</v>
      </c>
      <c r="D23" s="14"/>
      <c r="E23" s="14"/>
      <c r="F23" s="14">
        <f t="shared" si="0"/>
        <v>0</v>
      </c>
    </row>
    <row r="24" spans="1:6">
      <c r="A24" s="12"/>
      <c r="B24" s="12"/>
      <c r="C24" s="13" t="s">
        <v>27</v>
      </c>
      <c r="D24" s="14"/>
      <c r="E24" s="14"/>
      <c r="F24" s="14">
        <f t="shared" si="0"/>
        <v>0</v>
      </c>
    </row>
    <row r="25" spans="1:6">
      <c r="A25" s="12"/>
      <c r="B25" s="12"/>
      <c r="C25" s="13" t="s">
        <v>28</v>
      </c>
      <c r="D25" s="14">
        <f>+D26+D27</f>
        <v>0</v>
      </c>
      <c r="E25" s="14">
        <f>+E26+E27</f>
        <v>0</v>
      </c>
      <c r="F25" s="14">
        <f t="shared" si="0"/>
        <v>0</v>
      </c>
    </row>
    <row r="26" spans="1:6">
      <c r="A26" s="12"/>
      <c r="B26" s="12"/>
      <c r="C26" s="13" t="s">
        <v>29</v>
      </c>
      <c r="D26" s="14"/>
      <c r="E26" s="14"/>
      <c r="F26" s="14">
        <f t="shared" si="0"/>
        <v>0</v>
      </c>
    </row>
    <row r="27" spans="1:6">
      <c r="A27" s="12"/>
      <c r="B27" s="12"/>
      <c r="C27" s="13" t="s">
        <v>30</v>
      </c>
      <c r="D27" s="14"/>
      <c r="E27" s="14"/>
      <c r="F27" s="14">
        <f t="shared" si="0"/>
        <v>0</v>
      </c>
    </row>
    <row r="28" spans="1:6">
      <c r="A28" s="12"/>
      <c r="B28" s="12"/>
      <c r="C28" s="13" t="s">
        <v>31</v>
      </c>
      <c r="D28" s="14">
        <f>+D29+D31+D32</f>
        <v>0</v>
      </c>
      <c r="E28" s="14">
        <f>+E29+E31+E32</f>
        <v>0</v>
      </c>
      <c r="F28" s="14">
        <f t="shared" si="0"/>
        <v>0</v>
      </c>
    </row>
    <row r="29" spans="1:6">
      <c r="A29" s="12"/>
      <c r="B29" s="12"/>
      <c r="C29" s="13" t="s">
        <v>32</v>
      </c>
      <c r="D29" s="14">
        <f>+D30</f>
        <v>0</v>
      </c>
      <c r="E29" s="14">
        <f>+E30</f>
        <v>0</v>
      </c>
      <c r="F29" s="14">
        <f t="shared" si="0"/>
        <v>0</v>
      </c>
    </row>
    <row r="30" spans="1:6">
      <c r="A30" s="12"/>
      <c r="B30" s="12"/>
      <c r="C30" s="13" t="s">
        <v>33</v>
      </c>
      <c r="D30" s="14"/>
      <c r="E30" s="14"/>
      <c r="F30" s="14">
        <f t="shared" si="0"/>
        <v>0</v>
      </c>
    </row>
    <row r="31" spans="1:6">
      <c r="A31" s="12"/>
      <c r="B31" s="12"/>
      <c r="C31" s="13" t="s">
        <v>34</v>
      </c>
      <c r="D31" s="14"/>
      <c r="E31" s="14"/>
      <c r="F31" s="14">
        <f t="shared" si="0"/>
        <v>0</v>
      </c>
    </row>
    <row r="32" spans="1:6">
      <c r="A32" s="12"/>
      <c r="B32" s="12"/>
      <c r="C32" s="13" t="s">
        <v>28</v>
      </c>
      <c r="D32" s="14">
        <f>+D33+D34</f>
        <v>0</v>
      </c>
      <c r="E32" s="14">
        <f>+E33+E34</f>
        <v>0</v>
      </c>
      <c r="F32" s="14">
        <f t="shared" si="0"/>
        <v>0</v>
      </c>
    </row>
    <row r="33" spans="1:6">
      <c r="A33" s="12"/>
      <c r="B33" s="12"/>
      <c r="C33" s="13" t="s">
        <v>35</v>
      </c>
      <c r="D33" s="14"/>
      <c r="E33" s="14"/>
      <c r="F33" s="14">
        <f t="shared" si="0"/>
        <v>0</v>
      </c>
    </row>
    <row r="34" spans="1:6">
      <c r="A34" s="12"/>
      <c r="B34" s="12"/>
      <c r="C34" s="13" t="s">
        <v>36</v>
      </c>
      <c r="D34" s="14"/>
      <c r="E34" s="14"/>
      <c r="F34" s="14">
        <f t="shared" si="0"/>
        <v>0</v>
      </c>
    </row>
    <row r="35" spans="1:6">
      <c r="A35" s="12"/>
      <c r="B35" s="12"/>
      <c r="C35" s="13" t="s">
        <v>37</v>
      </c>
      <c r="D35" s="14">
        <f>+D36+D37+D38+D39</f>
        <v>0</v>
      </c>
      <c r="E35" s="14">
        <f>+E36+E37+E38+E39</f>
        <v>0</v>
      </c>
      <c r="F35" s="14">
        <f t="shared" si="0"/>
        <v>0</v>
      </c>
    </row>
    <row r="36" spans="1:6">
      <c r="A36" s="12"/>
      <c r="B36" s="12"/>
      <c r="C36" s="13" t="s">
        <v>38</v>
      </c>
      <c r="D36" s="14"/>
      <c r="E36" s="14"/>
      <c r="F36" s="14">
        <f t="shared" si="0"/>
        <v>0</v>
      </c>
    </row>
    <row r="37" spans="1:6">
      <c r="A37" s="12"/>
      <c r="B37" s="12"/>
      <c r="C37" s="13" t="s">
        <v>39</v>
      </c>
      <c r="D37" s="14"/>
      <c r="E37" s="14"/>
      <c r="F37" s="14">
        <f t="shared" si="0"/>
        <v>0</v>
      </c>
    </row>
    <row r="38" spans="1:6">
      <c r="A38" s="12"/>
      <c r="B38" s="12"/>
      <c r="C38" s="13" t="s">
        <v>40</v>
      </c>
      <c r="D38" s="14"/>
      <c r="E38" s="14"/>
      <c r="F38" s="14">
        <f t="shared" si="0"/>
        <v>0</v>
      </c>
    </row>
    <row r="39" spans="1:6">
      <c r="A39" s="12"/>
      <c r="B39" s="12"/>
      <c r="C39" s="13" t="s">
        <v>41</v>
      </c>
      <c r="D39" s="14"/>
      <c r="E39" s="14"/>
      <c r="F39" s="14">
        <f t="shared" si="0"/>
        <v>0</v>
      </c>
    </row>
    <row r="40" spans="1:6">
      <c r="A40" s="12"/>
      <c r="B40" s="12"/>
      <c r="C40" s="13" t="s">
        <v>42</v>
      </c>
      <c r="D40" s="14">
        <f>+D41+D42</f>
        <v>0</v>
      </c>
      <c r="E40" s="14">
        <f>+E41+E42</f>
        <v>0</v>
      </c>
      <c r="F40" s="14">
        <f t="shared" si="0"/>
        <v>0</v>
      </c>
    </row>
    <row r="41" spans="1:6">
      <c r="A41" s="12"/>
      <c r="B41" s="12"/>
      <c r="C41" s="13" t="s">
        <v>43</v>
      </c>
      <c r="D41" s="14"/>
      <c r="E41" s="14"/>
      <c r="F41" s="14">
        <f t="shared" si="0"/>
        <v>0</v>
      </c>
    </row>
    <row r="42" spans="1:6">
      <c r="A42" s="12"/>
      <c r="B42" s="12"/>
      <c r="C42" s="13" t="s">
        <v>44</v>
      </c>
      <c r="D42" s="14"/>
      <c r="E42" s="14"/>
      <c r="F42" s="14">
        <f t="shared" si="0"/>
        <v>0</v>
      </c>
    </row>
    <row r="43" spans="1:6">
      <c r="A43" s="12"/>
      <c r="B43" s="12"/>
      <c r="C43" s="13" t="s">
        <v>45</v>
      </c>
      <c r="D43" s="14">
        <f>+D44+D46+D51+D53+D55</f>
        <v>294472</v>
      </c>
      <c r="E43" s="14">
        <f>+E44+E46+E51+E53+E55</f>
        <v>237359</v>
      </c>
      <c r="F43" s="14">
        <f t="shared" si="0"/>
        <v>57113</v>
      </c>
    </row>
    <row r="44" spans="1:6">
      <c r="A44" s="12"/>
      <c r="B44" s="12"/>
      <c r="C44" s="13" t="s">
        <v>46</v>
      </c>
      <c r="D44" s="14">
        <f>+D45</f>
        <v>0</v>
      </c>
      <c r="E44" s="14">
        <f>+E45</f>
        <v>0</v>
      </c>
      <c r="F44" s="14">
        <f t="shared" si="0"/>
        <v>0</v>
      </c>
    </row>
    <row r="45" spans="1:6">
      <c r="A45" s="12"/>
      <c r="B45" s="12"/>
      <c r="C45" s="13" t="s">
        <v>47</v>
      </c>
      <c r="D45" s="14"/>
      <c r="E45" s="14"/>
      <c r="F45" s="14">
        <f t="shared" si="0"/>
        <v>0</v>
      </c>
    </row>
    <row r="46" spans="1:6">
      <c r="A46" s="12"/>
      <c r="B46" s="12"/>
      <c r="C46" s="13" t="s">
        <v>48</v>
      </c>
      <c r="D46" s="14">
        <f>+D47+D48+D49+D50</f>
        <v>294472</v>
      </c>
      <c r="E46" s="14">
        <f>+E47+E48+E49+E50</f>
        <v>237359</v>
      </c>
      <c r="F46" s="14">
        <f t="shared" si="0"/>
        <v>57113</v>
      </c>
    </row>
    <row r="47" spans="1:6">
      <c r="A47" s="12"/>
      <c r="B47" s="12"/>
      <c r="C47" s="13" t="s">
        <v>49</v>
      </c>
      <c r="D47" s="14"/>
      <c r="E47" s="14"/>
      <c r="F47" s="14">
        <f t="shared" si="0"/>
        <v>0</v>
      </c>
    </row>
    <row r="48" spans="1:6">
      <c r="A48" s="12"/>
      <c r="B48" s="12"/>
      <c r="C48" s="13" t="s">
        <v>50</v>
      </c>
      <c r="D48" s="14"/>
      <c r="E48" s="14"/>
      <c r="F48" s="14">
        <f t="shared" si="0"/>
        <v>0</v>
      </c>
    </row>
    <row r="49" spans="1:6">
      <c r="A49" s="12"/>
      <c r="B49" s="12"/>
      <c r="C49" s="13" t="s">
        <v>51</v>
      </c>
      <c r="D49" s="14"/>
      <c r="E49" s="14"/>
      <c r="F49" s="14">
        <f t="shared" si="0"/>
        <v>0</v>
      </c>
    </row>
    <row r="50" spans="1:6">
      <c r="A50" s="12"/>
      <c r="B50" s="12"/>
      <c r="C50" s="13" t="s">
        <v>52</v>
      </c>
      <c r="D50" s="14">
        <v>294472</v>
      </c>
      <c r="E50" s="14">
        <v>237359</v>
      </c>
      <c r="F50" s="14">
        <f t="shared" si="0"/>
        <v>57113</v>
      </c>
    </row>
    <row r="51" spans="1:6">
      <c r="A51" s="12"/>
      <c r="B51" s="12"/>
      <c r="C51" s="13" t="s">
        <v>53</v>
      </c>
      <c r="D51" s="14">
        <f>+D52</f>
        <v>0</v>
      </c>
      <c r="E51" s="14">
        <f>+E52</f>
        <v>0</v>
      </c>
      <c r="F51" s="14">
        <f t="shared" si="0"/>
        <v>0</v>
      </c>
    </row>
    <row r="52" spans="1:6">
      <c r="A52" s="12"/>
      <c r="B52" s="12"/>
      <c r="C52" s="13" t="s">
        <v>54</v>
      </c>
      <c r="D52" s="14"/>
      <c r="E52" s="14"/>
      <c r="F52" s="14">
        <f t="shared" si="0"/>
        <v>0</v>
      </c>
    </row>
    <row r="53" spans="1:6">
      <c r="A53" s="12"/>
      <c r="B53" s="12"/>
      <c r="C53" s="13" t="s">
        <v>55</v>
      </c>
      <c r="D53" s="14">
        <f>+D54</f>
        <v>0</v>
      </c>
      <c r="E53" s="14">
        <f>+E54</f>
        <v>0</v>
      </c>
      <c r="F53" s="14">
        <f t="shared" si="0"/>
        <v>0</v>
      </c>
    </row>
    <row r="54" spans="1:6">
      <c r="A54" s="12"/>
      <c r="B54" s="12"/>
      <c r="C54" s="13" t="s">
        <v>56</v>
      </c>
      <c r="D54" s="14"/>
      <c r="E54" s="14"/>
      <c r="F54" s="14">
        <f t="shared" si="0"/>
        <v>0</v>
      </c>
    </row>
    <row r="55" spans="1:6">
      <c r="A55" s="12"/>
      <c r="B55" s="12"/>
      <c r="C55" s="13" t="s">
        <v>57</v>
      </c>
      <c r="D55" s="14">
        <f>+D56+D57+D58</f>
        <v>0</v>
      </c>
      <c r="E55" s="14">
        <f>+E56+E57+E58</f>
        <v>0</v>
      </c>
      <c r="F55" s="14">
        <f t="shared" si="0"/>
        <v>0</v>
      </c>
    </row>
    <row r="56" spans="1:6">
      <c r="A56" s="12"/>
      <c r="B56" s="12"/>
      <c r="C56" s="13" t="s">
        <v>58</v>
      </c>
      <c r="D56" s="14"/>
      <c r="E56" s="14"/>
      <c r="F56" s="14">
        <f t="shared" si="0"/>
        <v>0</v>
      </c>
    </row>
    <row r="57" spans="1:6">
      <c r="A57" s="12"/>
      <c r="B57" s="12"/>
      <c r="C57" s="13" t="s">
        <v>59</v>
      </c>
      <c r="D57" s="14"/>
      <c r="E57" s="14"/>
      <c r="F57" s="14">
        <f t="shared" si="0"/>
        <v>0</v>
      </c>
    </row>
    <row r="58" spans="1:6">
      <c r="A58" s="12"/>
      <c r="B58" s="12"/>
      <c r="C58" s="13" t="s">
        <v>60</v>
      </c>
      <c r="D58" s="14"/>
      <c r="E58" s="14"/>
      <c r="F58" s="14">
        <f t="shared" si="0"/>
        <v>0</v>
      </c>
    </row>
    <row r="59" spans="1:6">
      <c r="A59" s="12"/>
      <c r="B59" s="12"/>
      <c r="C59" s="13" t="s">
        <v>61</v>
      </c>
      <c r="D59" s="14">
        <f>+D60+D62+D79+D81+D85</f>
        <v>321797705</v>
      </c>
      <c r="E59" s="14">
        <f>+E60+E62+E79+E81+E85</f>
        <v>332217617</v>
      </c>
      <c r="F59" s="14">
        <f t="shared" si="0"/>
        <v>-10419912</v>
      </c>
    </row>
    <row r="60" spans="1:6">
      <c r="A60" s="12"/>
      <c r="B60" s="12"/>
      <c r="C60" s="13" t="s">
        <v>62</v>
      </c>
      <c r="D60" s="14">
        <f>+D61</f>
        <v>0</v>
      </c>
      <c r="E60" s="14">
        <f>+E61</f>
        <v>0</v>
      </c>
      <c r="F60" s="14">
        <f t="shared" si="0"/>
        <v>0</v>
      </c>
    </row>
    <row r="61" spans="1:6">
      <c r="A61" s="12"/>
      <c r="B61" s="12"/>
      <c r="C61" s="13" t="s">
        <v>63</v>
      </c>
      <c r="D61" s="14"/>
      <c r="E61" s="14"/>
      <c r="F61" s="14">
        <f t="shared" si="0"/>
        <v>0</v>
      </c>
    </row>
    <row r="62" spans="1:6">
      <c r="A62" s="12"/>
      <c r="B62" s="12"/>
      <c r="C62" s="13" t="s">
        <v>64</v>
      </c>
      <c r="D62" s="14">
        <f>+D63+D64+D65+D66+D67+D68+D69+D70+D71+D72+D73+D74+D75+D76+D77+D78</f>
        <v>321797705</v>
      </c>
      <c r="E62" s="14">
        <f>+E63+E64+E65+E66+E67+E68+E69+E70+E71+E72+E73+E74+E75+E76+E77+E78</f>
        <v>332217617</v>
      </c>
      <c r="F62" s="14">
        <f t="shared" si="0"/>
        <v>-10419912</v>
      </c>
    </row>
    <row r="63" spans="1:6">
      <c r="A63" s="12"/>
      <c r="B63" s="12"/>
      <c r="C63" s="13" t="s">
        <v>65</v>
      </c>
      <c r="D63" s="14"/>
      <c r="E63" s="14"/>
      <c r="F63" s="14">
        <f t="shared" si="0"/>
        <v>0</v>
      </c>
    </row>
    <row r="64" spans="1:6">
      <c r="A64" s="12"/>
      <c r="B64" s="12"/>
      <c r="C64" s="13" t="s">
        <v>66</v>
      </c>
      <c r="D64" s="14"/>
      <c r="E64" s="14"/>
      <c r="F64" s="14">
        <f t="shared" si="0"/>
        <v>0</v>
      </c>
    </row>
    <row r="65" spans="1:6">
      <c r="A65" s="12"/>
      <c r="B65" s="12"/>
      <c r="C65" s="13" t="s">
        <v>67</v>
      </c>
      <c r="D65" s="14"/>
      <c r="E65" s="14"/>
      <c r="F65" s="14">
        <f t="shared" si="0"/>
        <v>0</v>
      </c>
    </row>
    <row r="66" spans="1:6">
      <c r="A66" s="12"/>
      <c r="B66" s="12"/>
      <c r="C66" s="13" t="s">
        <v>68</v>
      </c>
      <c r="D66" s="14"/>
      <c r="E66" s="14"/>
      <c r="F66" s="14">
        <f t="shared" si="0"/>
        <v>0</v>
      </c>
    </row>
    <row r="67" spans="1:6">
      <c r="A67" s="12"/>
      <c r="B67" s="12"/>
      <c r="C67" s="13" t="s">
        <v>69</v>
      </c>
      <c r="D67" s="14"/>
      <c r="E67" s="14"/>
      <c r="F67" s="14">
        <f t="shared" si="0"/>
        <v>0</v>
      </c>
    </row>
    <row r="68" spans="1:6">
      <c r="A68" s="12"/>
      <c r="B68" s="12"/>
      <c r="C68" s="13" t="s">
        <v>70</v>
      </c>
      <c r="D68" s="14"/>
      <c r="E68" s="14"/>
      <c r="F68" s="14">
        <f t="shared" si="0"/>
        <v>0</v>
      </c>
    </row>
    <row r="69" spans="1:6">
      <c r="A69" s="12"/>
      <c r="B69" s="12"/>
      <c r="C69" s="13" t="s">
        <v>71</v>
      </c>
      <c r="D69" s="14">
        <v>33867445</v>
      </c>
      <c r="E69" s="14">
        <v>32935306</v>
      </c>
      <c r="F69" s="14">
        <f t="shared" si="0"/>
        <v>932139</v>
      </c>
    </row>
    <row r="70" spans="1:6">
      <c r="A70" s="12"/>
      <c r="B70" s="12"/>
      <c r="C70" s="13" t="s">
        <v>72</v>
      </c>
      <c r="D70" s="14"/>
      <c r="E70" s="14"/>
      <c r="F70" s="14">
        <f t="shared" si="0"/>
        <v>0</v>
      </c>
    </row>
    <row r="71" spans="1:6">
      <c r="A71" s="12"/>
      <c r="B71" s="12"/>
      <c r="C71" s="13" t="s">
        <v>73</v>
      </c>
      <c r="D71" s="14">
        <v>233677578</v>
      </c>
      <c r="E71" s="14">
        <v>239721173</v>
      </c>
      <c r="F71" s="14">
        <f t="shared" si="0"/>
        <v>-6043595</v>
      </c>
    </row>
    <row r="72" spans="1:6">
      <c r="A72" s="12"/>
      <c r="B72" s="12"/>
      <c r="C72" s="13" t="s">
        <v>74</v>
      </c>
      <c r="D72" s="14">
        <v>19450948</v>
      </c>
      <c r="E72" s="14">
        <v>18797317</v>
      </c>
      <c r="F72" s="14">
        <f t="shared" ref="F72:F135" si="1">D72-E72</f>
        <v>653631</v>
      </c>
    </row>
    <row r="73" spans="1:6">
      <c r="A73" s="12"/>
      <c r="B73" s="12"/>
      <c r="C73" s="13" t="s">
        <v>75</v>
      </c>
      <c r="D73" s="14">
        <v>5469000</v>
      </c>
      <c r="E73" s="14">
        <v>5421963</v>
      </c>
      <c r="F73" s="14">
        <f t="shared" si="1"/>
        <v>47037</v>
      </c>
    </row>
    <row r="74" spans="1:6">
      <c r="A74" s="12"/>
      <c r="B74" s="12"/>
      <c r="C74" s="13" t="s">
        <v>76</v>
      </c>
      <c r="D74" s="14">
        <v>24525346</v>
      </c>
      <c r="E74" s="14">
        <v>24874392</v>
      </c>
      <c r="F74" s="14">
        <f t="shared" si="1"/>
        <v>-349046</v>
      </c>
    </row>
    <row r="75" spans="1:6">
      <c r="A75" s="12"/>
      <c r="B75" s="12"/>
      <c r="C75" s="13" t="s">
        <v>77</v>
      </c>
      <c r="D75" s="14"/>
      <c r="E75" s="14">
        <v>5709037</v>
      </c>
      <c r="F75" s="14">
        <f t="shared" si="1"/>
        <v>-5709037</v>
      </c>
    </row>
    <row r="76" spans="1:6">
      <c r="A76" s="12"/>
      <c r="B76" s="12"/>
      <c r="C76" s="13" t="s">
        <v>78</v>
      </c>
      <c r="D76" s="14">
        <v>4723663</v>
      </c>
      <c r="E76" s="14">
        <v>4680018</v>
      </c>
      <c r="F76" s="14">
        <f t="shared" si="1"/>
        <v>43645</v>
      </c>
    </row>
    <row r="77" spans="1:6">
      <c r="A77" s="12"/>
      <c r="B77" s="12"/>
      <c r="C77" s="13" t="s">
        <v>79</v>
      </c>
      <c r="D77" s="14">
        <v>83725</v>
      </c>
      <c r="E77" s="14">
        <v>78411</v>
      </c>
      <c r="F77" s="14">
        <f t="shared" si="1"/>
        <v>5314</v>
      </c>
    </row>
    <row r="78" spans="1:6">
      <c r="A78" s="12"/>
      <c r="B78" s="12"/>
      <c r="C78" s="13" t="s">
        <v>80</v>
      </c>
      <c r="D78" s="14"/>
      <c r="E78" s="14"/>
      <c r="F78" s="14">
        <f t="shared" si="1"/>
        <v>0</v>
      </c>
    </row>
    <row r="79" spans="1:6">
      <c r="A79" s="12"/>
      <c r="B79" s="12"/>
      <c r="C79" s="13" t="s">
        <v>81</v>
      </c>
      <c r="D79" s="14">
        <f>+D80</f>
        <v>0</v>
      </c>
      <c r="E79" s="14">
        <f>+E80</f>
        <v>0</v>
      </c>
      <c r="F79" s="14">
        <f t="shared" si="1"/>
        <v>0</v>
      </c>
    </row>
    <row r="80" spans="1:6">
      <c r="A80" s="12"/>
      <c r="B80" s="12"/>
      <c r="C80" s="13" t="s">
        <v>82</v>
      </c>
      <c r="D80" s="14"/>
      <c r="E80" s="14"/>
      <c r="F80" s="14">
        <f t="shared" si="1"/>
        <v>0</v>
      </c>
    </row>
    <row r="81" spans="1:6">
      <c r="A81" s="12"/>
      <c r="B81" s="12"/>
      <c r="C81" s="13" t="s">
        <v>83</v>
      </c>
      <c r="D81" s="14">
        <f>+D82+D83+D84</f>
        <v>0</v>
      </c>
      <c r="E81" s="14">
        <f>+E82+E83+E84</f>
        <v>0</v>
      </c>
      <c r="F81" s="14">
        <f t="shared" si="1"/>
        <v>0</v>
      </c>
    </row>
    <row r="82" spans="1:6">
      <c r="A82" s="12"/>
      <c r="B82" s="12"/>
      <c r="C82" s="13" t="s">
        <v>84</v>
      </c>
      <c r="D82" s="14"/>
      <c r="E82" s="14"/>
      <c r="F82" s="14">
        <f t="shared" si="1"/>
        <v>0</v>
      </c>
    </row>
    <row r="83" spans="1:6">
      <c r="A83" s="12"/>
      <c r="B83" s="12"/>
      <c r="C83" s="13" t="s">
        <v>85</v>
      </c>
      <c r="D83" s="14"/>
      <c r="E83" s="14"/>
      <c r="F83" s="14">
        <f t="shared" si="1"/>
        <v>0</v>
      </c>
    </row>
    <row r="84" spans="1:6">
      <c r="A84" s="12"/>
      <c r="B84" s="12"/>
      <c r="C84" s="13" t="s">
        <v>86</v>
      </c>
      <c r="D84" s="14"/>
      <c r="E84" s="14"/>
      <c r="F84" s="14">
        <f t="shared" si="1"/>
        <v>0</v>
      </c>
    </row>
    <row r="85" spans="1:6">
      <c r="A85" s="12"/>
      <c r="B85" s="12"/>
      <c r="C85" s="13" t="s">
        <v>87</v>
      </c>
      <c r="D85" s="14">
        <f>+D86</f>
        <v>0</v>
      </c>
      <c r="E85" s="14">
        <f>+E86</f>
        <v>0</v>
      </c>
      <c r="F85" s="14">
        <f t="shared" si="1"/>
        <v>0</v>
      </c>
    </row>
    <row r="86" spans="1:6">
      <c r="A86" s="12"/>
      <c r="B86" s="12"/>
      <c r="C86" s="13" t="s">
        <v>88</v>
      </c>
      <c r="D86" s="14"/>
      <c r="E86" s="14"/>
      <c r="F86" s="14">
        <f t="shared" si="1"/>
        <v>0</v>
      </c>
    </row>
    <row r="87" spans="1:6">
      <c r="A87" s="12"/>
      <c r="B87" s="12"/>
      <c r="C87" s="13" t="s">
        <v>89</v>
      </c>
      <c r="D87" s="14">
        <f>+D88+D89+D90</f>
        <v>4946587</v>
      </c>
      <c r="E87" s="14">
        <f>+E88+E89+E90</f>
        <v>4916696</v>
      </c>
      <c r="F87" s="14">
        <f t="shared" si="1"/>
        <v>29891</v>
      </c>
    </row>
    <row r="88" spans="1:6">
      <c r="A88" s="12"/>
      <c r="B88" s="12"/>
      <c r="C88" s="13" t="s">
        <v>90</v>
      </c>
      <c r="D88" s="14"/>
      <c r="E88" s="14"/>
      <c r="F88" s="14">
        <f t="shared" si="1"/>
        <v>0</v>
      </c>
    </row>
    <row r="89" spans="1:6">
      <c r="A89" s="12"/>
      <c r="B89" s="12"/>
      <c r="C89" s="13" t="s">
        <v>91</v>
      </c>
      <c r="D89" s="14">
        <v>4896587</v>
      </c>
      <c r="E89" s="14">
        <v>4859696</v>
      </c>
      <c r="F89" s="14">
        <f t="shared" si="1"/>
        <v>36891</v>
      </c>
    </row>
    <row r="90" spans="1:6">
      <c r="A90" s="12"/>
      <c r="B90" s="12"/>
      <c r="C90" s="13" t="s">
        <v>92</v>
      </c>
      <c r="D90" s="14">
        <v>50000</v>
      </c>
      <c r="E90" s="14">
        <v>57000</v>
      </c>
      <c r="F90" s="14">
        <f t="shared" si="1"/>
        <v>-7000</v>
      </c>
    </row>
    <row r="91" spans="1:6">
      <c r="A91" s="12"/>
      <c r="B91" s="12"/>
      <c r="C91" s="13" t="s">
        <v>93</v>
      </c>
      <c r="D91" s="14">
        <f>+D92</f>
        <v>0</v>
      </c>
      <c r="E91" s="14">
        <f>+E92</f>
        <v>0</v>
      </c>
      <c r="F91" s="14">
        <f t="shared" si="1"/>
        <v>0</v>
      </c>
    </row>
    <row r="92" spans="1:6">
      <c r="A92" s="12"/>
      <c r="B92" s="12"/>
      <c r="C92" s="13" t="s">
        <v>94</v>
      </c>
      <c r="D92" s="14">
        <f>+D93+D94+D95</f>
        <v>0</v>
      </c>
      <c r="E92" s="14">
        <f>+E93+E94+E95</f>
        <v>0</v>
      </c>
      <c r="F92" s="14">
        <f t="shared" si="1"/>
        <v>0</v>
      </c>
    </row>
    <row r="93" spans="1:6">
      <c r="A93" s="12"/>
      <c r="B93" s="12"/>
      <c r="C93" s="13" t="s">
        <v>95</v>
      </c>
      <c r="D93" s="14"/>
      <c r="E93" s="14"/>
      <c r="F93" s="14">
        <f t="shared" si="1"/>
        <v>0</v>
      </c>
    </row>
    <row r="94" spans="1:6">
      <c r="A94" s="12"/>
      <c r="B94" s="12"/>
      <c r="C94" s="13" t="s">
        <v>96</v>
      </c>
      <c r="D94" s="14"/>
      <c r="E94" s="14"/>
      <c r="F94" s="14">
        <f t="shared" si="1"/>
        <v>0</v>
      </c>
    </row>
    <row r="95" spans="1:6">
      <c r="A95" s="12"/>
      <c r="B95" s="12"/>
      <c r="C95" s="13" t="s">
        <v>97</v>
      </c>
      <c r="D95" s="14"/>
      <c r="E95" s="14"/>
      <c r="F95" s="14">
        <f t="shared" si="1"/>
        <v>0</v>
      </c>
    </row>
    <row r="96" spans="1:6">
      <c r="A96" s="12"/>
      <c r="B96" s="12"/>
      <c r="C96" s="13" t="s">
        <v>98</v>
      </c>
      <c r="D96" s="14">
        <f>+D97</f>
        <v>22017</v>
      </c>
      <c r="E96" s="14">
        <f>+E97</f>
        <v>33812</v>
      </c>
      <c r="F96" s="14">
        <f t="shared" si="1"/>
        <v>-11795</v>
      </c>
    </row>
    <row r="97" spans="1:6">
      <c r="A97" s="12"/>
      <c r="B97" s="12"/>
      <c r="C97" s="13" t="s">
        <v>99</v>
      </c>
      <c r="D97" s="14">
        <f>+D98+D99</f>
        <v>22017</v>
      </c>
      <c r="E97" s="14">
        <f>+E98+E99</f>
        <v>33812</v>
      </c>
      <c r="F97" s="14">
        <f t="shared" si="1"/>
        <v>-11795</v>
      </c>
    </row>
    <row r="98" spans="1:6">
      <c r="A98" s="12"/>
      <c r="B98" s="12"/>
      <c r="C98" s="13" t="s">
        <v>100</v>
      </c>
      <c r="D98" s="14"/>
      <c r="E98" s="14"/>
      <c r="F98" s="14">
        <f t="shared" si="1"/>
        <v>0</v>
      </c>
    </row>
    <row r="99" spans="1:6">
      <c r="A99" s="12"/>
      <c r="B99" s="12"/>
      <c r="C99" s="13" t="s">
        <v>101</v>
      </c>
      <c r="D99" s="14">
        <v>22017</v>
      </c>
      <c r="E99" s="14">
        <v>33812</v>
      </c>
      <c r="F99" s="14">
        <f t="shared" si="1"/>
        <v>-11795</v>
      </c>
    </row>
    <row r="100" spans="1:6">
      <c r="A100" s="12"/>
      <c r="B100" s="15"/>
      <c r="C100" s="16" t="s">
        <v>102</v>
      </c>
      <c r="D100" s="17">
        <f>+D7+D28+D35+D40+D43+D59+D87+D91+D96</f>
        <v>471245411</v>
      </c>
      <c r="E100" s="17">
        <f>+E7+E28+E35+E40+E43+E59+E87+E91+E96</f>
        <v>466145384</v>
      </c>
      <c r="F100" s="17">
        <f t="shared" si="1"/>
        <v>5100027</v>
      </c>
    </row>
    <row r="101" spans="1:6">
      <c r="A101" s="12"/>
      <c r="B101" s="9" t="s">
        <v>103</v>
      </c>
      <c r="C101" s="13" t="s">
        <v>104</v>
      </c>
      <c r="D101" s="14">
        <f>+D102+D103+D104+D105+D106+D107+D108</f>
        <v>304004498</v>
      </c>
      <c r="E101" s="14">
        <f>+E102+E103+E104+E105+E106+E107+E108</f>
        <v>311339403</v>
      </c>
      <c r="F101" s="14">
        <f t="shared" si="1"/>
        <v>-7334905</v>
      </c>
    </row>
    <row r="102" spans="1:6">
      <c r="A102" s="12"/>
      <c r="B102" s="12"/>
      <c r="C102" s="13" t="s">
        <v>105</v>
      </c>
      <c r="D102" s="14"/>
      <c r="E102" s="14"/>
      <c r="F102" s="14">
        <f t="shared" si="1"/>
        <v>0</v>
      </c>
    </row>
    <row r="103" spans="1:6">
      <c r="A103" s="12"/>
      <c r="B103" s="12"/>
      <c r="C103" s="13" t="s">
        <v>106</v>
      </c>
      <c r="D103" s="14">
        <v>131136249</v>
      </c>
      <c r="E103" s="14">
        <v>129315687</v>
      </c>
      <c r="F103" s="14">
        <f t="shared" si="1"/>
        <v>1820562</v>
      </c>
    </row>
    <row r="104" spans="1:6">
      <c r="A104" s="12"/>
      <c r="B104" s="12"/>
      <c r="C104" s="13" t="s">
        <v>107</v>
      </c>
      <c r="D104" s="14">
        <v>44961540</v>
      </c>
      <c r="E104" s="14">
        <v>45936796</v>
      </c>
      <c r="F104" s="14">
        <f t="shared" si="1"/>
        <v>-975256</v>
      </c>
    </row>
    <row r="105" spans="1:6">
      <c r="A105" s="12"/>
      <c r="B105" s="12"/>
      <c r="C105" s="13" t="s">
        <v>108</v>
      </c>
      <c r="D105" s="14">
        <v>86823658</v>
      </c>
      <c r="E105" s="14">
        <v>92847135</v>
      </c>
      <c r="F105" s="14">
        <f t="shared" si="1"/>
        <v>-6023477</v>
      </c>
    </row>
    <row r="106" spans="1:6">
      <c r="A106" s="12"/>
      <c r="B106" s="12"/>
      <c r="C106" s="13" t="s">
        <v>109</v>
      </c>
      <c r="D106" s="14"/>
      <c r="E106" s="14">
        <v>905080</v>
      </c>
      <c r="F106" s="14">
        <f t="shared" si="1"/>
        <v>-905080</v>
      </c>
    </row>
    <row r="107" spans="1:6">
      <c r="A107" s="12"/>
      <c r="B107" s="12"/>
      <c r="C107" s="13" t="s">
        <v>110</v>
      </c>
      <c r="D107" s="14"/>
      <c r="E107" s="14"/>
      <c r="F107" s="14">
        <f t="shared" si="1"/>
        <v>0</v>
      </c>
    </row>
    <row r="108" spans="1:6">
      <c r="A108" s="12"/>
      <c r="B108" s="12"/>
      <c r="C108" s="13" t="s">
        <v>111</v>
      </c>
      <c r="D108" s="14">
        <v>41083051</v>
      </c>
      <c r="E108" s="14">
        <v>42334705</v>
      </c>
      <c r="F108" s="14">
        <f t="shared" si="1"/>
        <v>-1251654</v>
      </c>
    </row>
    <row r="109" spans="1:6">
      <c r="A109" s="12"/>
      <c r="B109" s="12"/>
      <c r="C109" s="13" t="s">
        <v>112</v>
      </c>
      <c r="D109" s="14">
        <f>+D110+D111+D112+D113+D114+D115+D116+D117+D118+D119+D120+D121+D122+D123+D124+D125+D126+D127+D128+D129+D130+D131+D132+D133+D134+D135</f>
        <v>145572330</v>
      </c>
      <c r="E109" s="14">
        <f>+E110+E111+E112+E113+E114+E115+E116+E117+E118+E119+E120+E121+E122+E123+E124+E125+E126+E127+E128+E129+E130+E131+E132+E133+E134+E135</f>
        <v>133923498</v>
      </c>
      <c r="F109" s="14">
        <f t="shared" si="1"/>
        <v>11648832</v>
      </c>
    </row>
    <row r="110" spans="1:6">
      <c r="A110" s="12"/>
      <c r="B110" s="12"/>
      <c r="C110" s="13" t="s">
        <v>113</v>
      </c>
      <c r="D110" s="14">
        <v>1049335</v>
      </c>
      <c r="E110" s="14">
        <v>1076400</v>
      </c>
      <c r="F110" s="14">
        <f t="shared" si="1"/>
        <v>-27065</v>
      </c>
    </row>
    <row r="111" spans="1:6">
      <c r="A111" s="12"/>
      <c r="B111" s="12"/>
      <c r="C111" s="13" t="s">
        <v>114</v>
      </c>
      <c r="D111" s="14">
        <v>551080</v>
      </c>
      <c r="E111" s="14">
        <v>658000</v>
      </c>
      <c r="F111" s="14">
        <f t="shared" si="1"/>
        <v>-106920</v>
      </c>
    </row>
    <row r="112" spans="1:6">
      <c r="A112" s="12"/>
      <c r="B112" s="12"/>
      <c r="C112" s="13" t="s">
        <v>115</v>
      </c>
      <c r="D112" s="14">
        <v>127550</v>
      </c>
      <c r="E112" s="14">
        <v>99100</v>
      </c>
      <c r="F112" s="14">
        <f t="shared" si="1"/>
        <v>28450</v>
      </c>
    </row>
    <row r="113" spans="1:6">
      <c r="A113" s="12"/>
      <c r="B113" s="12"/>
      <c r="C113" s="13" t="s">
        <v>116</v>
      </c>
      <c r="D113" s="14">
        <v>2307466</v>
      </c>
      <c r="E113" s="14">
        <v>2338231</v>
      </c>
      <c r="F113" s="14">
        <f t="shared" si="1"/>
        <v>-30765</v>
      </c>
    </row>
    <row r="114" spans="1:6">
      <c r="A114" s="12"/>
      <c r="B114" s="12"/>
      <c r="C114" s="13" t="s">
        <v>117</v>
      </c>
      <c r="D114" s="14">
        <v>120780</v>
      </c>
      <c r="E114" s="14">
        <v>144060</v>
      </c>
      <c r="F114" s="14">
        <f t="shared" si="1"/>
        <v>-23280</v>
      </c>
    </row>
    <row r="115" spans="1:6">
      <c r="A115" s="12"/>
      <c r="B115" s="12"/>
      <c r="C115" s="13" t="s">
        <v>118</v>
      </c>
      <c r="D115" s="14">
        <v>14125765</v>
      </c>
      <c r="E115" s="14">
        <v>16468351</v>
      </c>
      <c r="F115" s="14">
        <f t="shared" si="1"/>
        <v>-2342586</v>
      </c>
    </row>
    <row r="116" spans="1:6">
      <c r="A116" s="12"/>
      <c r="B116" s="12"/>
      <c r="C116" s="13" t="s">
        <v>119</v>
      </c>
      <c r="D116" s="14"/>
      <c r="E116" s="14">
        <v>1440</v>
      </c>
      <c r="F116" s="14">
        <f t="shared" si="1"/>
        <v>-1440</v>
      </c>
    </row>
    <row r="117" spans="1:6">
      <c r="A117" s="12"/>
      <c r="B117" s="12"/>
      <c r="C117" s="13" t="s">
        <v>120</v>
      </c>
      <c r="D117" s="14">
        <v>1372409</v>
      </c>
      <c r="E117" s="14">
        <v>1417076</v>
      </c>
      <c r="F117" s="14">
        <f t="shared" si="1"/>
        <v>-44667</v>
      </c>
    </row>
    <row r="118" spans="1:6">
      <c r="A118" s="12"/>
      <c r="B118" s="12"/>
      <c r="C118" s="13" t="s">
        <v>121</v>
      </c>
      <c r="D118" s="14">
        <v>4425966</v>
      </c>
      <c r="E118" s="14">
        <v>4183430</v>
      </c>
      <c r="F118" s="14">
        <f t="shared" si="1"/>
        <v>242536</v>
      </c>
    </row>
    <row r="119" spans="1:6">
      <c r="A119" s="12"/>
      <c r="B119" s="12"/>
      <c r="C119" s="13" t="s">
        <v>122</v>
      </c>
      <c r="D119" s="14"/>
      <c r="E119" s="14"/>
      <c r="F119" s="14">
        <f t="shared" si="1"/>
        <v>0</v>
      </c>
    </row>
    <row r="120" spans="1:6">
      <c r="A120" s="12"/>
      <c r="B120" s="12"/>
      <c r="C120" s="13" t="s">
        <v>123</v>
      </c>
      <c r="D120" s="14">
        <v>1472500</v>
      </c>
      <c r="E120" s="14">
        <v>1167140</v>
      </c>
      <c r="F120" s="14">
        <f t="shared" si="1"/>
        <v>305360</v>
      </c>
    </row>
    <row r="121" spans="1:6">
      <c r="A121" s="12"/>
      <c r="B121" s="12"/>
      <c r="C121" s="13" t="s">
        <v>124</v>
      </c>
      <c r="D121" s="14">
        <v>96115767</v>
      </c>
      <c r="E121" s="14">
        <v>82368560</v>
      </c>
      <c r="F121" s="14">
        <f t="shared" si="1"/>
        <v>13747207</v>
      </c>
    </row>
    <row r="122" spans="1:6">
      <c r="A122" s="12"/>
      <c r="B122" s="12"/>
      <c r="C122" s="13" t="s">
        <v>125</v>
      </c>
      <c r="D122" s="14">
        <v>2681933</v>
      </c>
      <c r="E122" s="14">
        <v>2781800</v>
      </c>
      <c r="F122" s="14">
        <f t="shared" si="1"/>
        <v>-99867</v>
      </c>
    </row>
    <row r="123" spans="1:6">
      <c r="A123" s="12"/>
      <c r="B123" s="12"/>
      <c r="C123" s="13" t="s">
        <v>126</v>
      </c>
      <c r="D123" s="14">
        <v>2269532</v>
      </c>
      <c r="E123" s="14">
        <v>1791194</v>
      </c>
      <c r="F123" s="14">
        <f t="shared" si="1"/>
        <v>478338</v>
      </c>
    </row>
    <row r="124" spans="1:6">
      <c r="A124" s="12"/>
      <c r="B124" s="12"/>
      <c r="C124" s="13" t="s">
        <v>127</v>
      </c>
      <c r="D124" s="14">
        <v>8376978</v>
      </c>
      <c r="E124" s="14">
        <v>8719737</v>
      </c>
      <c r="F124" s="14">
        <f t="shared" si="1"/>
        <v>-342759</v>
      </c>
    </row>
    <row r="125" spans="1:6">
      <c r="A125" s="12"/>
      <c r="B125" s="12"/>
      <c r="C125" s="13" t="s">
        <v>128</v>
      </c>
      <c r="D125" s="14">
        <v>235300</v>
      </c>
      <c r="E125" s="14">
        <v>206050</v>
      </c>
      <c r="F125" s="14">
        <f t="shared" si="1"/>
        <v>29250</v>
      </c>
    </row>
    <row r="126" spans="1:6">
      <c r="A126" s="12"/>
      <c r="B126" s="12"/>
      <c r="C126" s="13" t="s">
        <v>129</v>
      </c>
      <c r="D126" s="14">
        <v>5240646</v>
      </c>
      <c r="E126" s="14">
        <v>5544625</v>
      </c>
      <c r="F126" s="14">
        <f t="shared" si="1"/>
        <v>-303979</v>
      </c>
    </row>
    <row r="127" spans="1:6">
      <c r="A127" s="12"/>
      <c r="B127" s="12"/>
      <c r="C127" s="13" t="s">
        <v>130</v>
      </c>
      <c r="D127" s="14">
        <v>4801914</v>
      </c>
      <c r="E127" s="14">
        <v>4652389</v>
      </c>
      <c r="F127" s="14">
        <f t="shared" si="1"/>
        <v>149525</v>
      </c>
    </row>
    <row r="128" spans="1:6">
      <c r="A128" s="12"/>
      <c r="B128" s="12"/>
      <c r="C128" s="13" t="s">
        <v>131</v>
      </c>
      <c r="D128" s="14"/>
      <c r="E128" s="14"/>
      <c r="F128" s="14">
        <f t="shared" si="1"/>
        <v>0</v>
      </c>
    </row>
    <row r="129" spans="1:6">
      <c r="A129" s="12"/>
      <c r="B129" s="12"/>
      <c r="C129" s="13" t="s">
        <v>132</v>
      </c>
      <c r="D129" s="14"/>
      <c r="E129" s="14"/>
      <c r="F129" s="14">
        <f t="shared" si="1"/>
        <v>0</v>
      </c>
    </row>
    <row r="130" spans="1:6">
      <c r="A130" s="12"/>
      <c r="B130" s="12"/>
      <c r="C130" s="13" t="s">
        <v>133</v>
      </c>
      <c r="D130" s="14"/>
      <c r="E130" s="14"/>
      <c r="F130" s="14">
        <f t="shared" si="1"/>
        <v>0</v>
      </c>
    </row>
    <row r="131" spans="1:6">
      <c r="A131" s="12"/>
      <c r="B131" s="12"/>
      <c r="C131" s="13" t="s">
        <v>134</v>
      </c>
      <c r="D131" s="14">
        <v>240000</v>
      </c>
      <c r="E131" s="14">
        <v>240000</v>
      </c>
      <c r="F131" s="14">
        <f t="shared" si="1"/>
        <v>0</v>
      </c>
    </row>
    <row r="132" spans="1:6">
      <c r="A132" s="12"/>
      <c r="B132" s="12"/>
      <c r="C132" s="13" t="s">
        <v>135</v>
      </c>
      <c r="D132" s="14">
        <v>27641</v>
      </c>
      <c r="E132" s="14">
        <v>8675</v>
      </c>
      <c r="F132" s="14">
        <f t="shared" si="1"/>
        <v>18966</v>
      </c>
    </row>
    <row r="133" spans="1:6">
      <c r="A133" s="12"/>
      <c r="B133" s="12"/>
      <c r="C133" s="13" t="s">
        <v>136</v>
      </c>
      <c r="D133" s="14"/>
      <c r="E133" s="14"/>
      <c r="F133" s="14">
        <f t="shared" si="1"/>
        <v>0</v>
      </c>
    </row>
    <row r="134" spans="1:6">
      <c r="A134" s="12"/>
      <c r="B134" s="12"/>
      <c r="C134" s="13" t="s">
        <v>137</v>
      </c>
      <c r="D134" s="14">
        <v>29768</v>
      </c>
      <c r="E134" s="14">
        <v>57240</v>
      </c>
      <c r="F134" s="14">
        <f t="shared" si="1"/>
        <v>-27472</v>
      </c>
    </row>
    <row r="135" spans="1:6">
      <c r="A135" s="12"/>
      <c r="B135" s="12"/>
      <c r="C135" s="13" t="s">
        <v>138</v>
      </c>
      <c r="D135" s="14"/>
      <c r="E135" s="14"/>
      <c r="F135" s="14">
        <f t="shared" si="1"/>
        <v>0</v>
      </c>
    </row>
    <row r="136" spans="1:6">
      <c r="A136" s="12"/>
      <c r="B136" s="12"/>
      <c r="C136" s="13" t="s">
        <v>139</v>
      </c>
      <c r="D136" s="14">
        <f>+D137+D138+D139+D140+D141+D142+D143+D144+D145+D146+D147+D148+D149+D150+D151+D152+D153+D154+D155+D156+D157+D158</f>
        <v>798008</v>
      </c>
      <c r="E136" s="14">
        <f>+E137+E138+E139+E140+E141+E142+E143+E144+E145+E146+E147+E148+E149+E150+E151+E152+E153+E154+E155+E156+E157+E158</f>
        <v>964733</v>
      </c>
      <c r="F136" s="14">
        <f t="shared" ref="F136:F199" si="2">D136-E136</f>
        <v>-166725</v>
      </c>
    </row>
    <row r="137" spans="1:6">
      <c r="A137" s="12"/>
      <c r="B137" s="12"/>
      <c r="C137" s="13" t="s">
        <v>140</v>
      </c>
      <c r="D137" s="14">
        <v>798008</v>
      </c>
      <c r="E137" s="14">
        <v>964733</v>
      </c>
      <c r="F137" s="14">
        <f t="shared" si="2"/>
        <v>-166725</v>
      </c>
    </row>
    <row r="138" spans="1:6">
      <c r="A138" s="12"/>
      <c r="B138" s="12"/>
      <c r="C138" s="13" t="s">
        <v>113</v>
      </c>
      <c r="D138" s="14"/>
      <c r="E138" s="14"/>
      <c r="F138" s="14">
        <f t="shared" si="2"/>
        <v>0</v>
      </c>
    </row>
    <row r="139" spans="1:6">
      <c r="A139" s="12"/>
      <c r="B139" s="12"/>
      <c r="C139" s="13" t="s">
        <v>114</v>
      </c>
      <c r="D139" s="14"/>
      <c r="E139" s="14"/>
      <c r="F139" s="14">
        <f t="shared" si="2"/>
        <v>0</v>
      </c>
    </row>
    <row r="140" spans="1:6">
      <c r="A140" s="12"/>
      <c r="B140" s="12"/>
      <c r="C140" s="13" t="s">
        <v>115</v>
      </c>
      <c r="D140" s="14"/>
      <c r="E140" s="14"/>
      <c r="F140" s="14">
        <f t="shared" si="2"/>
        <v>0</v>
      </c>
    </row>
    <row r="141" spans="1:6">
      <c r="A141" s="12"/>
      <c r="B141" s="12"/>
      <c r="C141" s="13" t="s">
        <v>141</v>
      </c>
      <c r="D141" s="14"/>
      <c r="E141" s="14"/>
      <c r="F141" s="14">
        <f t="shared" si="2"/>
        <v>0</v>
      </c>
    </row>
    <row r="142" spans="1:6">
      <c r="A142" s="12"/>
      <c r="B142" s="12"/>
      <c r="C142" s="13" t="s">
        <v>117</v>
      </c>
      <c r="D142" s="14"/>
      <c r="E142" s="14"/>
      <c r="F142" s="14">
        <f t="shared" si="2"/>
        <v>0</v>
      </c>
    </row>
    <row r="143" spans="1:6">
      <c r="A143" s="12"/>
      <c r="B143" s="12"/>
      <c r="C143" s="13" t="s">
        <v>142</v>
      </c>
      <c r="D143" s="14"/>
      <c r="E143" s="14"/>
      <c r="F143" s="14">
        <f t="shared" si="2"/>
        <v>0</v>
      </c>
    </row>
    <row r="144" spans="1:6">
      <c r="A144" s="12"/>
      <c r="B144" s="12"/>
      <c r="C144" s="13" t="s">
        <v>143</v>
      </c>
      <c r="D144" s="14"/>
      <c r="E144" s="14"/>
      <c r="F144" s="14">
        <f t="shared" si="2"/>
        <v>0</v>
      </c>
    </row>
    <row r="145" spans="1:6">
      <c r="A145" s="12"/>
      <c r="B145" s="12"/>
      <c r="C145" s="13" t="s">
        <v>120</v>
      </c>
      <c r="D145" s="14"/>
      <c r="E145" s="14"/>
      <c r="F145" s="14">
        <f t="shared" si="2"/>
        <v>0</v>
      </c>
    </row>
    <row r="146" spans="1:6">
      <c r="A146" s="12"/>
      <c r="B146" s="12"/>
      <c r="C146" s="13" t="s">
        <v>121</v>
      </c>
      <c r="D146" s="14"/>
      <c r="E146" s="14"/>
      <c r="F146" s="14">
        <f t="shared" si="2"/>
        <v>0</v>
      </c>
    </row>
    <row r="147" spans="1:6">
      <c r="A147" s="12"/>
      <c r="B147" s="12"/>
      <c r="C147" s="13" t="s">
        <v>122</v>
      </c>
      <c r="D147" s="14"/>
      <c r="E147" s="14"/>
      <c r="F147" s="14">
        <f t="shared" si="2"/>
        <v>0</v>
      </c>
    </row>
    <row r="148" spans="1:6">
      <c r="A148" s="12"/>
      <c r="B148" s="12"/>
      <c r="C148" s="13" t="s">
        <v>123</v>
      </c>
      <c r="D148" s="14"/>
      <c r="E148" s="14"/>
      <c r="F148" s="14">
        <f t="shared" si="2"/>
        <v>0</v>
      </c>
    </row>
    <row r="149" spans="1:6">
      <c r="A149" s="12"/>
      <c r="B149" s="12"/>
      <c r="C149" s="13" t="s">
        <v>124</v>
      </c>
      <c r="D149" s="14"/>
      <c r="E149" s="14"/>
      <c r="F149" s="14">
        <f t="shared" si="2"/>
        <v>0</v>
      </c>
    </row>
    <row r="150" spans="1:6">
      <c r="A150" s="12"/>
      <c r="B150" s="12"/>
      <c r="C150" s="13" t="s">
        <v>125</v>
      </c>
      <c r="D150" s="14"/>
      <c r="E150" s="14"/>
      <c r="F150" s="14">
        <f t="shared" si="2"/>
        <v>0</v>
      </c>
    </row>
    <row r="151" spans="1:6">
      <c r="A151" s="12"/>
      <c r="B151" s="12"/>
      <c r="C151" s="13" t="s">
        <v>144</v>
      </c>
      <c r="D151" s="14"/>
      <c r="E151" s="14"/>
      <c r="F151" s="14">
        <f t="shared" si="2"/>
        <v>0</v>
      </c>
    </row>
    <row r="152" spans="1:6">
      <c r="A152" s="12"/>
      <c r="B152" s="12"/>
      <c r="C152" s="13" t="s">
        <v>145</v>
      </c>
      <c r="D152" s="14"/>
      <c r="E152" s="14"/>
      <c r="F152" s="14">
        <f t="shared" si="2"/>
        <v>0</v>
      </c>
    </row>
    <row r="153" spans="1:6">
      <c r="A153" s="12"/>
      <c r="B153" s="12"/>
      <c r="C153" s="13" t="s">
        <v>128</v>
      </c>
      <c r="D153" s="14"/>
      <c r="E153" s="14"/>
      <c r="F153" s="14">
        <f t="shared" si="2"/>
        <v>0</v>
      </c>
    </row>
    <row r="154" spans="1:6">
      <c r="A154" s="12"/>
      <c r="B154" s="12"/>
      <c r="C154" s="13" t="s">
        <v>129</v>
      </c>
      <c r="D154" s="14"/>
      <c r="E154" s="14"/>
      <c r="F154" s="14">
        <f t="shared" si="2"/>
        <v>0</v>
      </c>
    </row>
    <row r="155" spans="1:6">
      <c r="A155" s="12"/>
      <c r="B155" s="12"/>
      <c r="C155" s="13" t="s">
        <v>146</v>
      </c>
      <c r="D155" s="14"/>
      <c r="E155" s="14"/>
      <c r="F155" s="14">
        <f t="shared" si="2"/>
        <v>0</v>
      </c>
    </row>
    <row r="156" spans="1:6">
      <c r="A156" s="12"/>
      <c r="B156" s="12"/>
      <c r="C156" s="13" t="s">
        <v>133</v>
      </c>
      <c r="D156" s="14"/>
      <c r="E156" s="14"/>
      <c r="F156" s="14">
        <f t="shared" si="2"/>
        <v>0</v>
      </c>
    </row>
    <row r="157" spans="1:6">
      <c r="A157" s="12"/>
      <c r="B157" s="12"/>
      <c r="C157" s="13" t="s">
        <v>134</v>
      </c>
      <c r="D157" s="14"/>
      <c r="E157" s="14"/>
      <c r="F157" s="14">
        <f t="shared" si="2"/>
        <v>0</v>
      </c>
    </row>
    <row r="158" spans="1:6">
      <c r="A158" s="12"/>
      <c r="B158" s="12"/>
      <c r="C158" s="13" t="s">
        <v>138</v>
      </c>
      <c r="D158" s="14"/>
      <c r="E158" s="14"/>
      <c r="F158" s="14">
        <f t="shared" si="2"/>
        <v>0</v>
      </c>
    </row>
    <row r="159" spans="1:6">
      <c r="A159" s="12"/>
      <c r="B159" s="12"/>
      <c r="C159" s="13" t="s">
        <v>147</v>
      </c>
      <c r="D159" s="14">
        <f>+D160</f>
        <v>0</v>
      </c>
      <c r="E159" s="14">
        <f>+E160</f>
        <v>0</v>
      </c>
      <c r="F159" s="14">
        <f t="shared" si="2"/>
        <v>0</v>
      </c>
    </row>
    <row r="160" spans="1:6">
      <c r="A160" s="12"/>
      <c r="B160" s="12"/>
      <c r="C160" s="13" t="s">
        <v>148</v>
      </c>
      <c r="D160" s="14"/>
      <c r="E160" s="14"/>
      <c r="F160" s="14">
        <f t="shared" si="2"/>
        <v>0</v>
      </c>
    </row>
    <row r="161" spans="1:6">
      <c r="A161" s="12"/>
      <c r="B161" s="12"/>
      <c r="C161" s="13" t="s">
        <v>149</v>
      </c>
      <c r="D161" s="14">
        <f>+D162</f>
        <v>0</v>
      </c>
      <c r="E161" s="14">
        <f>+E162</f>
        <v>0</v>
      </c>
      <c r="F161" s="14">
        <f t="shared" si="2"/>
        <v>0</v>
      </c>
    </row>
    <row r="162" spans="1:6">
      <c r="A162" s="12"/>
      <c r="B162" s="12"/>
      <c r="C162" s="13" t="s">
        <v>150</v>
      </c>
      <c r="D162" s="14"/>
      <c r="E162" s="14"/>
      <c r="F162" s="14">
        <f t="shared" si="2"/>
        <v>0</v>
      </c>
    </row>
    <row r="163" spans="1:6">
      <c r="A163" s="12"/>
      <c r="B163" s="12"/>
      <c r="C163" s="13" t="s">
        <v>151</v>
      </c>
      <c r="D163" s="14">
        <f>+D164</f>
        <v>0</v>
      </c>
      <c r="E163" s="14">
        <f>+E164</f>
        <v>0</v>
      </c>
      <c r="F163" s="14">
        <f t="shared" si="2"/>
        <v>0</v>
      </c>
    </row>
    <row r="164" spans="1:6">
      <c r="A164" s="12"/>
      <c r="B164" s="12"/>
      <c r="C164" s="13" t="s">
        <v>152</v>
      </c>
      <c r="D164" s="14">
        <f>+D165+D166+D167+D168+D169</f>
        <v>0</v>
      </c>
      <c r="E164" s="14">
        <f>+E165+E166+E167+E168+E169</f>
        <v>0</v>
      </c>
      <c r="F164" s="14">
        <f t="shared" si="2"/>
        <v>0</v>
      </c>
    </row>
    <row r="165" spans="1:6">
      <c r="A165" s="12"/>
      <c r="B165" s="12"/>
      <c r="C165" s="13" t="s">
        <v>153</v>
      </c>
      <c r="D165" s="14"/>
      <c r="E165" s="14"/>
      <c r="F165" s="14">
        <f t="shared" si="2"/>
        <v>0</v>
      </c>
    </row>
    <row r="166" spans="1:6">
      <c r="A166" s="12"/>
      <c r="B166" s="12"/>
      <c r="C166" s="13" t="s">
        <v>154</v>
      </c>
      <c r="D166" s="14"/>
      <c r="E166" s="14"/>
      <c r="F166" s="14">
        <f t="shared" si="2"/>
        <v>0</v>
      </c>
    </row>
    <row r="167" spans="1:6">
      <c r="A167" s="12"/>
      <c r="B167" s="12"/>
      <c r="C167" s="13" t="s">
        <v>155</v>
      </c>
      <c r="D167" s="14"/>
      <c r="E167" s="14"/>
      <c r="F167" s="14">
        <f t="shared" si="2"/>
        <v>0</v>
      </c>
    </row>
    <row r="168" spans="1:6">
      <c r="A168" s="12"/>
      <c r="B168" s="12"/>
      <c r="C168" s="13" t="s">
        <v>156</v>
      </c>
      <c r="D168" s="14"/>
      <c r="E168" s="14"/>
      <c r="F168" s="14">
        <f t="shared" si="2"/>
        <v>0</v>
      </c>
    </row>
    <row r="169" spans="1:6">
      <c r="A169" s="12"/>
      <c r="B169" s="12"/>
      <c r="C169" s="13" t="s">
        <v>157</v>
      </c>
      <c r="D169" s="14"/>
      <c r="E169" s="14"/>
      <c r="F169" s="14">
        <f t="shared" si="2"/>
        <v>0</v>
      </c>
    </row>
    <row r="170" spans="1:6">
      <c r="A170" s="12"/>
      <c r="B170" s="12"/>
      <c r="C170" s="13" t="s">
        <v>158</v>
      </c>
      <c r="D170" s="14">
        <f>+D171+D172</f>
        <v>0</v>
      </c>
      <c r="E170" s="14">
        <f>+E171+E172</f>
        <v>0</v>
      </c>
      <c r="F170" s="14">
        <f t="shared" si="2"/>
        <v>0</v>
      </c>
    </row>
    <row r="171" spans="1:6">
      <c r="A171" s="12"/>
      <c r="B171" s="12"/>
      <c r="C171" s="13" t="s">
        <v>159</v>
      </c>
      <c r="D171" s="14"/>
      <c r="E171" s="14"/>
      <c r="F171" s="14">
        <f t="shared" si="2"/>
        <v>0</v>
      </c>
    </row>
    <row r="172" spans="1:6">
      <c r="A172" s="12"/>
      <c r="B172" s="12"/>
      <c r="C172" s="13" t="s">
        <v>160</v>
      </c>
      <c r="D172" s="14"/>
      <c r="E172" s="14"/>
      <c r="F172" s="14">
        <f t="shared" si="2"/>
        <v>0</v>
      </c>
    </row>
    <row r="173" spans="1:6">
      <c r="A173" s="12"/>
      <c r="B173" s="12"/>
      <c r="C173" s="13" t="s">
        <v>161</v>
      </c>
      <c r="D173" s="14">
        <v>7431559</v>
      </c>
      <c r="E173" s="14">
        <v>7284679</v>
      </c>
      <c r="F173" s="14">
        <f t="shared" si="2"/>
        <v>146880</v>
      </c>
    </row>
    <row r="174" spans="1:6">
      <c r="A174" s="12"/>
      <c r="B174" s="12"/>
      <c r="C174" s="13" t="s">
        <v>162</v>
      </c>
      <c r="D174" s="14">
        <v>-482517</v>
      </c>
      <c r="E174" s="14">
        <v>-482517</v>
      </c>
      <c r="F174" s="14">
        <f t="shared" si="2"/>
        <v>0</v>
      </c>
    </row>
    <row r="175" spans="1:6">
      <c r="A175" s="12"/>
      <c r="B175" s="12"/>
      <c r="C175" s="13" t="s">
        <v>163</v>
      </c>
      <c r="D175" s="14"/>
      <c r="E175" s="14"/>
      <c r="F175" s="14">
        <f t="shared" si="2"/>
        <v>0</v>
      </c>
    </row>
    <row r="176" spans="1:6">
      <c r="A176" s="12"/>
      <c r="B176" s="12"/>
      <c r="C176" s="13" t="s">
        <v>164</v>
      </c>
      <c r="D176" s="14"/>
      <c r="E176" s="14"/>
      <c r="F176" s="14">
        <f t="shared" si="2"/>
        <v>0</v>
      </c>
    </row>
    <row r="177" spans="1:6">
      <c r="A177" s="12"/>
      <c r="B177" s="12"/>
      <c r="C177" s="13" t="s">
        <v>165</v>
      </c>
      <c r="D177" s="14">
        <f>+D178</f>
        <v>0</v>
      </c>
      <c r="E177" s="14">
        <f>+E178</f>
        <v>0</v>
      </c>
      <c r="F177" s="14">
        <f t="shared" si="2"/>
        <v>0</v>
      </c>
    </row>
    <row r="178" spans="1:6">
      <c r="A178" s="12"/>
      <c r="B178" s="12"/>
      <c r="C178" s="13" t="s">
        <v>166</v>
      </c>
      <c r="D178" s="14">
        <f>+D179</f>
        <v>0</v>
      </c>
      <c r="E178" s="14">
        <f>+E179</f>
        <v>0</v>
      </c>
      <c r="F178" s="14">
        <f t="shared" si="2"/>
        <v>0</v>
      </c>
    </row>
    <row r="179" spans="1:6">
      <c r="A179" s="12"/>
      <c r="B179" s="12"/>
      <c r="C179" s="13" t="s">
        <v>167</v>
      </c>
      <c r="D179" s="14"/>
      <c r="E179" s="14"/>
      <c r="F179" s="14">
        <f t="shared" si="2"/>
        <v>0</v>
      </c>
    </row>
    <row r="180" spans="1:6">
      <c r="A180" s="12"/>
      <c r="B180" s="15"/>
      <c r="C180" s="16" t="s">
        <v>168</v>
      </c>
      <c r="D180" s="17">
        <f>+D101+D109+D136+D159+D161+D163+D170+D173+D174+D175+D176+D177</f>
        <v>457323878</v>
      </c>
      <c r="E180" s="17">
        <f>+E101+E109+E136+E159+E161+E163+E170+E173+E174+E175+E176+E177</f>
        <v>453029796</v>
      </c>
      <c r="F180" s="17">
        <f t="shared" si="2"/>
        <v>4294082</v>
      </c>
    </row>
    <row r="181" spans="1:6">
      <c r="A181" s="15"/>
      <c r="B181" s="18" t="s">
        <v>169</v>
      </c>
      <c r="C181" s="19"/>
      <c r="D181" s="20">
        <f xml:space="preserve"> +D100 - D180</f>
        <v>13921533</v>
      </c>
      <c r="E181" s="20">
        <f xml:space="preserve"> +E100 - E180</f>
        <v>13115588</v>
      </c>
      <c r="F181" s="20">
        <f t="shared" si="2"/>
        <v>805945</v>
      </c>
    </row>
    <row r="182" spans="1:6">
      <c r="A182" s="9" t="s">
        <v>170</v>
      </c>
      <c r="B182" s="9" t="s">
        <v>9</v>
      </c>
      <c r="C182" s="13" t="s">
        <v>171</v>
      </c>
      <c r="D182" s="14">
        <f>+D183</f>
        <v>0</v>
      </c>
      <c r="E182" s="14">
        <f>+E183</f>
        <v>0</v>
      </c>
      <c r="F182" s="14">
        <f t="shared" si="2"/>
        <v>0</v>
      </c>
    </row>
    <row r="183" spans="1:6">
      <c r="A183" s="12"/>
      <c r="B183" s="12"/>
      <c r="C183" s="13" t="s">
        <v>172</v>
      </c>
      <c r="D183" s="14"/>
      <c r="E183" s="14"/>
      <c r="F183" s="14">
        <f t="shared" si="2"/>
        <v>0</v>
      </c>
    </row>
    <row r="184" spans="1:6">
      <c r="A184" s="12"/>
      <c r="B184" s="12"/>
      <c r="C184" s="13" t="s">
        <v>173</v>
      </c>
      <c r="D184" s="14">
        <f>+D185+D186</f>
        <v>0</v>
      </c>
      <c r="E184" s="14">
        <f>+E185+E186</f>
        <v>0</v>
      </c>
      <c r="F184" s="14">
        <f t="shared" si="2"/>
        <v>0</v>
      </c>
    </row>
    <row r="185" spans="1:6">
      <c r="A185" s="12"/>
      <c r="B185" s="12"/>
      <c r="C185" s="13" t="s">
        <v>174</v>
      </c>
      <c r="D185" s="14"/>
      <c r="E185" s="14"/>
      <c r="F185" s="14">
        <f t="shared" si="2"/>
        <v>0</v>
      </c>
    </row>
    <row r="186" spans="1:6">
      <c r="A186" s="12"/>
      <c r="B186" s="12"/>
      <c r="C186" s="13" t="s">
        <v>175</v>
      </c>
      <c r="D186" s="14"/>
      <c r="E186" s="14"/>
      <c r="F186" s="14">
        <f t="shared" si="2"/>
        <v>0</v>
      </c>
    </row>
    <row r="187" spans="1:6">
      <c r="A187" s="12"/>
      <c r="B187" s="15"/>
      <c r="C187" s="16" t="s">
        <v>176</v>
      </c>
      <c r="D187" s="17">
        <f>+D182+D184</f>
        <v>0</v>
      </c>
      <c r="E187" s="17">
        <f>+E182+E184</f>
        <v>0</v>
      </c>
      <c r="F187" s="17">
        <f t="shared" si="2"/>
        <v>0</v>
      </c>
    </row>
    <row r="188" spans="1:6">
      <c r="A188" s="12"/>
      <c r="B188" s="9" t="s">
        <v>103</v>
      </c>
      <c r="C188" s="13" t="s">
        <v>177</v>
      </c>
      <c r="D188" s="14"/>
      <c r="E188" s="14"/>
      <c r="F188" s="14">
        <f t="shared" si="2"/>
        <v>0</v>
      </c>
    </row>
    <row r="189" spans="1:6">
      <c r="A189" s="12"/>
      <c r="B189" s="15"/>
      <c r="C189" s="16" t="s">
        <v>178</v>
      </c>
      <c r="D189" s="17">
        <f>+D188</f>
        <v>0</v>
      </c>
      <c r="E189" s="17">
        <f>+E188</f>
        <v>0</v>
      </c>
      <c r="F189" s="17">
        <f t="shared" si="2"/>
        <v>0</v>
      </c>
    </row>
    <row r="190" spans="1:6">
      <c r="A190" s="15"/>
      <c r="B190" s="18" t="s">
        <v>179</v>
      </c>
      <c r="C190" s="21"/>
      <c r="D190" s="22">
        <f xml:space="preserve"> +D187 - D189</f>
        <v>0</v>
      </c>
      <c r="E190" s="22">
        <f xml:space="preserve"> +E187 - E189</f>
        <v>0</v>
      </c>
      <c r="F190" s="22">
        <f t="shared" si="2"/>
        <v>0</v>
      </c>
    </row>
    <row r="191" spans="1:6">
      <c r="A191" s="18" t="s">
        <v>180</v>
      </c>
      <c r="B191" s="23"/>
      <c r="C191" s="19"/>
      <c r="D191" s="20">
        <f xml:space="preserve"> +D181 +D190</f>
        <v>13921533</v>
      </c>
      <c r="E191" s="20">
        <f xml:space="preserve"> +E181 +E190</f>
        <v>13115588</v>
      </c>
      <c r="F191" s="20">
        <f t="shared" si="2"/>
        <v>805945</v>
      </c>
    </row>
    <row r="192" spans="1:6">
      <c r="A192" s="9" t="s">
        <v>181</v>
      </c>
      <c r="B192" s="9" t="s">
        <v>9</v>
      </c>
      <c r="C192" s="13" t="s">
        <v>182</v>
      </c>
      <c r="D192" s="14">
        <f>+D193</f>
        <v>0</v>
      </c>
      <c r="E192" s="14">
        <f>+E193</f>
        <v>0</v>
      </c>
      <c r="F192" s="14">
        <f t="shared" si="2"/>
        <v>0</v>
      </c>
    </row>
    <row r="193" spans="1:6">
      <c r="A193" s="12"/>
      <c r="B193" s="12"/>
      <c r="C193" s="13" t="s">
        <v>183</v>
      </c>
      <c r="D193" s="14"/>
      <c r="E193" s="14"/>
      <c r="F193" s="14">
        <f t="shared" si="2"/>
        <v>0</v>
      </c>
    </row>
    <row r="194" spans="1:6">
      <c r="A194" s="12"/>
      <c r="B194" s="12"/>
      <c r="C194" s="13" t="s">
        <v>184</v>
      </c>
      <c r="D194" s="14">
        <f>+D195</f>
        <v>0</v>
      </c>
      <c r="E194" s="14">
        <f>+E195</f>
        <v>0</v>
      </c>
      <c r="F194" s="14">
        <f t="shared" si="2"/>
        <v>0</v>
      </c>
    </row>
    <row r="195" spans="1:6">
      <c r="A195" s="12"/>
      <c r="B195" s="12"/>
      <c r="C195" s="13" t="s">
        <v>185</v>
      </c>
      <c r="D195" s="14"/>
      <c r="E195" s="14"/>
      <c r="F195" s="14">
        <f t="shared" si="2"/>
        <v>0</v>
      </c>
    </row>
    <row r="196" spans="1:6">
      <c r="A196" s="12"/>
      <c r="B196" s="12"/>
      <c r="C196" s="13" t="s">
        <v>186</v>
      </c>
      <c r="D196" s="14">
        <f>+D197+D198+D199+D200</f>
        <v>0</v>
      </c>
      <c r="E196" s="14">
        <f>+E197+E198+E199+E200</f>
        <v>0</v>
      </c>
      <c r="F196" s="14">
        <f t="shared" si="2"/>
        <v>0</v>
      </c>
    </row>
    <row r="197" spans="1:6">
      <c r="A197" s="12"/>
      <c r="B197" s="12"/>
      <c r="C197" s="13" t="s">
        <v>187</v>
      </c>
      <c r="D197" s="14"/>
      <c r="E197" s="14"/>
      <c r="F197" s="14">
        <f t="shared" si="2"/>
        <v>0</v>
      </c>
    </row>
    <row r="198" spans="1:6">
      <c r="A198" s="12"/>
      <c r="B198" s="12"/>
      <c r="C198" s="13" t="s">
        <v>188</v>
      </c>
      <c r="D198" s="14"/>
      <c r="E198" s="14"/>
      <c r="F198" s="14">
        <f t="shared" si="2"/>
        <v>0</v>
      </c>
    </row>
    <row r="199" spans="1:6">
      <c r="A199" s="12"/>
      <c r="B199" s="12"/>
      <c r="C199" s="13" t="s">
        <v>189</v>
      </c>
      <c r="D199" s="14"/>
      <c r="E199" s="14"/>
      <c r="F199" s="14">
        <f t="shared" si="2"/>
        <v>0</v>
      </c>
    </row>
    <row r="200" spans="1:6">
      <c r="A200" s="12"/>
      <c r="B200" s="12"/>
      <c r="C200" s="13" t="s">
        <v>190</v>
      </c>
      <c r="D200" s="14"/>
      <c r="E200" s="14"/>
      <c r="F200" s="14">
        <f t="shared" ref="F200:F263" si="3">D200-E200</f>
        <v>0</v>
      </c>
    </row>
    <row r="201" spans="1:6">
      <c r="A201" s="12"/>
      <c r="B201" s="12"/>
      <c r="C201" s="13" t="s">
        <v>191</v>
      </c>
      <c r="D201" s="14">
        <f>+D202+D203+D204</f>
        <v>0</v>
      </c>
      <c r="E201" s="14">
        <f>+E202+E203+E204</f>
        <v>0</v>
      </c>
      <c r="F201" s="14">
        <f t="shared" si="3"/>
        <v>0</v>
      </c>
    </row>
    <row r="202" spans="1:6">
      <c r="A202" s="12"/>
      <c r="B202" s="12"/>
      <c r="C202" s="13" t="s">
        <v>192</v>
      </c>
      <c r="D202" s="14"/>
      <c r="E202" s="14"/>
      <c r="F202" s="14">
        <f t="shared" si="3"/>
        <v>0</v>
      </c>
    </row>
    <row r="203" spans="1:6">
      <c r="A203" s="12"/>
      <c r="B203" s="12"/>
      <c r="C203" s="13" t="s">
        <v>193</v>
      </c>
      <c r="D203" s="14"/>
      <c r="E203" s="14"/>
      <c r="F203" s="14">
        <f t="shared" si="3"/>
        <v>0</v>
      </c>
    </row>
    <row r="204" spans="1:6">
      <c r="A204" s="12"/>
      <c r="B204" s="12"/>
      <c r="C204" s="13" t="s">
        <v>194</v>
      </c>
      <c r="D204" s="14"/>
      <c r="E204" s="14"/>
      <c r="F204" s="14">
        <f t="shared" si="3"/>
        <v>0</v>
      </c>
    </row>
    <row r="205" spans="1:6">
      <c r="A205" s="12"/>
      <c r="B205" s="12"/>
      <c r="C205" s="13" t="s">
        <v>195</v>
      </c>
      <c r="D205" s="14">
        <f>+D206</f>
        <v>0</v>
      </c>
      <c r="E205" s="14">
        <f>+E206</f>
        <v>0</v>
      </c>
      <c r="F205" s="14">
        <f t="shared" si="3"/>
        <v>0</v>
      </c>
    </row>
    <row r="206" spans="1:6">
      <c r="A206" s="12"/>
      <c r="B206" s="12"/>
      <c r="C206" s="13" t="s">
        <v>196</v>
      </c>
      <c r="D206" s="14">
        <f>+D207+D208</f>
        <v>0</v>
      </c>
      <c r="E206" s="14">
        <f>+E207+E208</f>
        <v>0</v>
      </c>
      <c r="F206" s="14">
        <f t="shared" si="3"/>
        <v>0</v>
      </c>
    </row>
    <row r="207" spans="1:6">
      <c r="A207" s="12"/>
      <c r="B207" s="12"/>
      <c r="C207" s="13" t="s">
        <v>197</v>
      </c>
      <c r="D207" s="14"/>
      <c r="E207" s="14"/>
      <c r="F207" s="14">
        <f t="shared" si="3"/>
        <v>0</v>
      </c>
    </row>
    <row r="208" spans="1:6">
      <c r="A208" s="12"/>
      <c r="B208" s="12"/>
      <c r="C208" s="13" t="s">
        <v>198</v>
      </c>
      <c r="D208" s="14"/>
      <c r="E208" s="14"/>
      <c r="F208" s="14">
        <f t="shared" si="3"/>
        <v>0</v>
      </c>
    </row>
    <row r="209" spans="1:6">
      <c r="A209" s="12"/>
      <c r="B209" s="12"/>
      <c r="C209" s="13" t="s">
        <v>199</v>
      </c>
      <c r="D209" s="14">
        <f>+D210</f>
        <v>0</v>
      </c>
      <c r="E209" s="14">
        <f>+E210</f>
        <v>0</v>
      </c>
      <c r="F209" s="14">
        <f t="shared" si="3"/>
        <v>0</v>
      </c>
    </row>
    <row r="210" spans="1:6">
      <c r="A210" s="12"/>
      <c r="B210" s="12"/>
      <c r="C210" s="13" t="s">
        <v>200</v>
      </c>
      <c r="D210" s="14">
        <f>+D211+D212</f>
        <v>0</v>
      </c>
      <c r="E210" s="14">
        <f>+E211+E212</f>
        <v>0</v>
      </c>
      <c r="F210" s="14">
        <f t="shared" si="3"/>
        <v>0</v>
      </c>
    </row>
    <row r="211" spans="1:6">
      <c r="A211" s="12"/>
      <c r="B211" s="12"/>
      <c r="C211" s="13" t="s">
        <v>201</v>
      </c>
      <c r="D211" s="14"/>
      <c r="E211" s="14"/>
      <c r="F211" s="14">
        <f t="shared" si="3"/>
        <v>0</v>
      </c>
    </row>
    <row r="212" spans="1:6">
      <c r="A212" s="12"/>
      <c r="B212" s="12"/>
      <c r="C212" s="13" t="s">
        <v>202</v>
      </c>
      <c r="D212" s="14"/>
      <c r="E212" s="14"/>
      <c r="F212" s="14">
        <f t="shared" si="3"/>
        <v>0</v>
      </c>
    </row>
    <row r="213" spans="1:6">
      <c r="A213" s="12"/>
      <c r="B213" s="12"/>
      <c r="C213" s="13" t="s">
        <v>203</v>
      </c>
      <c r="D213" s="14">
        <f>+D214</f>
        <v>0</v>
      </c>
      <c r="E213" s="14">
        <f>+E214</f>
        <v>0</v>
      </c>
      <c r="F213" s="14">
        <f t="shared" si="3"/>
        <v>0</v>
      </c>
    </row>
    <row r="214" spans="1:6">
      <c r="A214" s="12"/>
      <c r="B214" s="12"/>
      <c r="C214" s="13" t="s">
        <v>204</v>
      </c>
      <c r="D214" s="14">
        <f>+D215+D216+D217+D218+D219+D220+D221+D222+D223+D224+D225+D226+D227+D228+D229+D230+D231+D232+D233+D234+D235+D236+D237</f>
        <v>0</v>
      </c>
      <c r="E214" s="14">
        <f>+E215+E216+E217+E218+E219+E220+E221+E222+E223+E224+E225+E226+E227+E228+E229+E230+E231+E232+E233+E234+E235+E236+E237</f>
        <v>0</v>
      </c>
      <c r="F214" s="14">
        <f t="shared" si="3"/>
        <v>0</v>
      </c>
    </row>
    <row r="215" spans="1:6">
      <c r="A215" s="12"/>
      <c r="B215" s="12"/>
      <c r="C215" s="13" t="s">
        <v>205</v>
      </c>
      <c r="D215" s="14"/>
      <c r="E215" s="14"/>
      <c r="F215" s="14">
        <f t="shared" si="3"/>
        <v>0</v>
      </c>
    </row>
    <row r="216" spans="1:6">
      <c r="A216" s="12"/>
      <c r="B216" s="12"/>
      <c r="C216" s="13" t="s">
        <v>206</v>
      </c>
      <c r="D216" s="14"/>
      <c r="E216" s="14"/>
      <c r="F216" s="14">
        <f t="shared" si="3"/>
        <v>0</v>
      </c>
    </row>
    <row r="217" spans="1:6">
      <c r="A217" s="12"/>
      <c r="B217" s="12"/>
      <c r="C217" s="13" t="s">
        <v>207</v>
      </c>
      <c r="D217" s="14"/>
      <c r="E217" s="14"/>
      <c r="F217" s="14">
        <f t="shared" si="3"/>
        <v>0</v>
      </c>
    </row>
    <row r="218" spans="1:6">
      <c r="A218" s="12"/>
      <c r="B218" s="12"/>
      <c r="C218" s="13" t="s">
        <v>208</v>
      </c>
      <c r="D218" s="14"/>
      <c r="E218" s="14"/>
      <c r="F218" s="14">
        <f t="shared" si="3"/>
        <v>0</v>
      </c>
    </row>
    <row r="219" spans="1:6">
      <c r="A219" s="12"/>
      <c r="B219" s="12"/>
      <c r="C219" s="13" t="s">
        <v>209</v>
      </c>
      <c r="D219" s="14"/>
      <c r="E219" s="14"/>
      <c r="F219" s="14">
        <f t="shared" si="3"/>
        <v>0</v>
      </c>
    </row>
    <row r="220" spans="1:6">
      <c r="A220" s="12"/>
      <c r="B220" s="12"/>
      <c r="C220" s="13" t="s">
        <v>210</v>
      </c>
      <c r="D220" s="14"/>
      <c r="E220" s="14"/>
      <c r="F220" s="14">
        <f t="shared" si="3"/>
        <v>0</v>
      </c>
    </row>
    <row r="221" spans="1:6">
      <c r="A221" s="12"/>
      <c r="B221" s="12"/>
      <c r="C221" s="13" t="s">
        <v>211</v>
      </c>
      <c r="D221" s="14"/>
      <c r="E221" s="14"/>
      <c r="F221" s="14">
        <f t="shared" si="3"/>
        <v>0</v>
      </c>
    </row>
    <row r="222" spans="1:6">
      <c r="A222" s="12"/>
      <c r="B222" s="12"/>
      <c r="C222" s="13" t="s">
        <v>212</v>
      </c>
      <c r="D222" s="14"/>
      <c r="E222" s="14"/>
      <c r="F222" s="14">
        <f t="shared" si="3"/>
        <v>0</v>
      </c>
    </row>
    <row r="223" spans="1:6">
      <c r="A223" s="12"/>
      <c r="B223" s="12"/>
      <c r="C223" s="13" t="s">
        <v>213</v>
      </c>
      <c r="D223" s="14"/>
      <c r="E223" s="14"/>
      <c r="F223" s="14">
        <f t="shared" si="3"/>
        <v>0</v>
      </c>
    </row>
    <row r="224" spans="1:6">
      <c r="A224" s="12"/>
      <c r="B224" s="12"/>
      <c r="C224" s="13" t="s">
        <v>214</v>
      </c>
      <c r="D224" s="14"/>
      <c r="E224" s="14"/>
      <c r="F224" s="14">
        <f t="shared" si="3"/>
        <v>0</v>
      </c>
    </row>
    <row r="225" spans="1:6">
      <c r="A225" s="12"/>
      <c r="B225" s="12"/>
      <c r="C225" s="13" t="s">
        <v>215</v>
      </c>
      <c r="D225" s="14"/>
      <c r="E225" s="14"/>
      <c r="F225" s="14">
        <f t="shared" si="3"/>
        <v>0</v>
      </c>
    </row>
    <row r="226" spans="1:6">
      <c r="A226" s="12"/>
      <c r="B226" s="12"/>
      <c r="C226" s="13" t="s">
        <v>216</v>
      </c>
      <c r="D226" s="14"/>
      <c r="E226" s="14"/>
      <c r="F226" s="14">
        <f t="shared" si="3"/>
        <v>0</v>
      </c>
    </row>
    <row r="227" spans="1:6">
      <c r="A227" s="12"/>
      <c r="B227" s="12"/>
      <c r="C227" s="13" t="s">
        <v>217</v>
      </c>
      <c r="D227" s="14"/>
      <c r="E227" s="14"/>
      <c r="F227" s="14">
        <f t="shared" si="3"/>
        <v>0</v>
      </c>
    </row>
    <row r="228" spans="1:6">
      <c r="A228" s="12"/>
      <c r="B228" s="12"/>
      <c r="C228" s="13" t="s">
        <v>218</v>
      </c>
      <c r="D228" s="14"/>
      <c r="E228" s="14"/>
      <c r="F228" s="14">
        <f t="shared" si="3"/>
        <v>0</v>
      </c>
    </row>
    <row r="229" spans="1:6">
      <c r="A229" s="12"/>
      <c r="B229" s="12"/>
      <c r="C229" s="13" t="s">
        <v>219</v>
      </c>
      <c r="D229" s="14"/>
      <c r="E229" s="14"/>
      <c r="F229" s="14">
        <f t="shared" si="3"/>
        <v>0</v>
      </c>
    </row>
    <row r="230" spans="1:6">
      <c r="A230" s="12"/>
      <c r="B230" s="12"/>
      <c r="C230" s="13" t="s">
        <v>220</v>
      </c>
      <c r="D230" s="14"/>
      <c r="E230" s="14"/>
      <c r="F230" s="14">
        <f t="shared" si="3"/>
        <v>0</v>
      </c>
    </row>
    <row r="231" spans="1:6">
      <c r="A231" s="12"/>
      <c r="B231" s="12"/>
      <c r="C231" s="13" t="s">
        <v>221</v>
      </c>
      <c r="D231" s="14"/>
      <c r="E231" s="14"/>
      <c r="F231" s="14">
        <f t="shared" si="3"/>
        <v>0</v>
      </c>
    </row>
    <row r="232" spans="1:6">
      <c r="A232" s="12"/>
      <c r="B232" s="12"/>
      <c r="C232" s="13" t="s">
        <v>222</v>
      </c>
      <c r="D232" s="14"/>
      <c r="E232" s="14"/>
      <c r="F232" s="14">
        <f t="shared" si="3"/>
        <v>0</v>
      </c>
    </row>
    <row r="233" spans="1:6">
      <c r="A233" s="12"/>
      <c r="B233" s="12"/>
      <c r="C233" s="13" t="s">
        <v>223</v>
      </c>
      <c r="D233" s="14"/>
      <c r="E233" s="14"/>
      <c r="F233" s="14">
        <f t="shared" si="3"/>
        <v>0</v>
      </c>
    </row>
    <row r="234" spans="1:6">
      <c r="A234" s="12"/>
      <c r="B234" s="12"/>
      <c r="C234" s="13" t="s">
        <v>224</v>
      </c>
      <c r="D234" s="14"/>
      <c r="E234" s="14"/>
      <c r="F234" s="14">
        <f t="shared" si="3"/>
        <v>0</v>
      </c>
    </row>
    <row r="235" spans="1:6">
      <c r="A235" s="12"/>
      <c r="B235" s="12"/>
      <c r="C235" s="13" t="s">
        <v>225</v>
      </c>
      <c r="D235" s="14"/>
      <c r="E235" s="14"/>
      <c r="F235" s="14">
        <f t="shared" si="3"/>
        <v>0</v>
      </c>
    </row>
    <row r="236" spans="1:6">
      <c r="A236" s="12"/>
      <c r="B236" s="12"/>
      <c r="C236" s="13" t="s">
        <v>226</v>
      </c>
      <c r="D236" s="14"/>
      <c r="E236" s="14"/>
      <c r="F236" s="14">
        <f t="shared" si="3"/>
        <v>0</v>
      </c>
    </row>
    <row r="237" spans="1:6">
      <c r="A237" s="12"/>
      <c r="B237" s="12"/>
      <c r="C237" s="13" t="s">
        <v>227</v>
      </c>
      <c r="D237" s="14"/>
      <c r="E237" s="14"/>
      <c r="F237" s="14">
        <f t="shared" si="3"/>
        <v>0</v>
      </c>
    </row>
    <row r="238" spans="1:6">
      <c r="A238" s="12"/>
      <c r="B238" s="12"/>
      <c r="C238" s="13" t="s">
        <v>228</v>
      </c>
      <c r="D238" s="14"/>
      <c r="E238" s="14"/>
      <c r="F238" s="14">
        <f t="shared" si="3"/>
        <v>0</v>
      </c>
    </row>
    <row r="239" spans="1:6">
      <c r="A239" s="12"/>
      <c r="B239" s="12"/>
      <c r="C239" s="13" t="s">
        <v>229</v>
      </c>
      <c r="D239" s="14"/>
      <c r="E239" s="14"/>
      <c r="F239" s="14">
        <f t="shared" si="3"/>
        <v>0</v>
      </c>
    </row>
    <row r="240" spans="1:6">
      <c r="A240" s="12"/>
      <c r="B240" s="12"/>
      <c r="C240" s="13" t="s">
        <v>230</v>
      </c>
      <c r="D240" s="14"/>
      <c r="E240" s="14"/>
      <c r="F240" s="14">
        <f t="shared" si="3"/>
        <v>0</v>
      </c>
    </row>
    <row r="241" spans="1:6">
      <c r="A241" s="12"/>
      <c r="B241" s="15"/>
      <c r="C241" s="16" t="s">
        <v>231</v>
      </c>
      <c r="D241" s="17">
        <f>+D192+D194+D196+D201+D205+D209+D213+D238+D239+D240</f>
        <v>0</v>
      </c>
      <c r="E241" s="17">
        <f>+E192+E194+E196+E201+E205+E209+E213+E238+E239+E240</f>
        <v>0</v>
      </c>
      <c r="F241" s="17">
        <f t="shared" si="3"/>
        <v>0</v>
      </c>
    </row>
    <row r="242" spans="1:6">
      <c r="A242" s="12"/>
      <c r="B242" s="9" t="s">
        <v>103</v>
      </c>
      <c r="C242" s="13" t="s">
        <v>232</v>
      </c>
      <c r="D242" s="14"/>
      <c r="E242" s="14"/>
      <c r="F242" s="14">
        <f t="shared" si="3"/>
        <v>0</v>
      </c>
    </row>
    <row r="243" spans="1:6">
      <c r="A243" s="12"/>
      <c r="B243" s="12"/>
      <c r="C243" s="13" t="s">
        <v>233</v>
      </c>
      <c r="D243" s="14"/>
      <c r="E243" s="14"/>
      <c r="F243" s="14">
        <f t="shared" si="3"/>
        <v>0</v>
      </c>
    </row>
    <row r="244" spans="1:6">
      <c r="A244" s="12"/>
      <c r="B244" s="12"/>
      <c r="C244" s="13" t="s">
        <v>234</v>
      </c>
      <c r="D244" s="14">
        <f>+D245+D246+D247</f>
        <v>0</v>
      </c>
      <c r="E244" s="14">
        <f>+E245+E246+E247</f>
        <v>0</v>
      </c>
      <c r="F244" s="14">
        <f t="shared" si="3"/>
        <v>0</v>
      </c>
    </row>
    <row r="245" spans="1:6">
      <c r="A245" s="12"/>
      <c r="B245" s="12"/>
      <c r="C245" s="13" t="s">
        <v>235</v>
      </c>
      <c r="D245" s="14"/>
      <c r="E245" s="14"/>
      <c r="F245" s="14">
        <f t="shared" si="3"/>
        <v>0</v>
      </c>
    </row>
    <row r="246" spans="1:6">
      <c r="A246" s="12"/>
      <c r="B246" s="12"/>
      <c r="C246" s="13" t="s">
        <v>236</v>
      </c>
      <c r="D246" s="14"/>
      <c r="E246" s="14"/>
      <c r="F246" s="14">
        <f t="shared" si="3"/>
        <v>0</v>
      </c>
    </row>
    <row r="247" spans="1:6">
      <c r="A247" s="12"/>
      <c r="B247" s="12"/>
      <c r="C247" s="13" t="s">
        <v>237</v>
      </c>
      <c r="D247" s="14"/>
      <c r="E247" s="14"/>
      <c r="F247" s="14">
        <f t="shared" si="3"/>
        <v>0</v>
      </c>
    </row>
    <row r="248" spans="1:6">
      <c r="A248" s="12"/>
      <c r="B248" s="12"/>
      <c r="C248" s="13" t="s">
        <v>238</v>
      </c>
      <c r="D248" s="14"/>
      <c r="E248" s="14"/>
      <c r="F248" s="14">
        <f t="shared" si="3"/>
        <v>0</v>
      </c>
    </row>
    <row r="249" spans="1:6">
      <c r="A249" s="12"/>
      <c r="B249" s="12"/>
      <c r="C249" s="13" t="s">
        <v>239</v>
      </c>
      <c r="D249" s="14"/>
      <c r="E249" s="14"/>
      <c r="F249" s="14">
        <f t="shared" si="3"/>
        <v>0</v>
      </c>
    </row>
    <row r="250" spans="1:6">
      <c r="A250" s="12"/>
      <c r="B250" s="12"/>
      <c r="C250" s="13" t="s">
        <v>240</v>
      </c>
      <c r="D250" s="14"/>
      <c r="E250" s="14"/>
      <c r="F250" s="14">
        <f t="shared" si="3"/>
        <v>0</v>
      </c>
    </row>
    <row r="251" spans="1:6">
      <c r="A251" s="12"/>
      <c r="B251" s="12"/>
      <c r="C251" s="13" t="s">
        <v>241</v>
      </c>
      <c r="D251" s="14">
        <f>+D252</f>
        <v>15974090</v>
      </c>
      <c r="E251" s="14">
        <f>+E252</f>
        <v>26262726</v>
      </c>
      <c r="F251" s="14">
        <f t="shared" si="3"/>
        <v>-10288636</v>
      </c>
    </row>
    <row r="252" spans="1:6">
      <c r="A252" s="12"/>
      <c r="B252" s="12"/>
      <c r="C252" s="13" t="s">
        <v>242</v>
      </c>
      <c r="D252" s="14">
        <f>+D253+D254</f>
        <v>15974090</v>
      </c>
      <c r="E252" s="14">
        <f>+E253+E254</f>
        <v>26262726</v>
      </c>
      <c r="F252" s="14">
        <f t="shared" si="3"/>
        <v>-10288636</v>
      </c>
    </row>
    <row r="253" spans="1:6">
      <c r="A253" s="12"/>
      <c r="B253" s="12"/>
      <c r="C253" s="13" t="s">
        <v>243</v>
      </c>
      <c r="D253" s="14">
        <v>15974090</v>
      </c>
      <c r="E253" s="14">
        <v>26262726</v>
      </c>
      <c r="F253" s="14">
        <f t="shared" si="3"/>
        <v>-10288636</v>
      </c>
    </row>
    <row r="254" spans="1:6">
      <c r="A254" s="12"/>
      <c r="B254" s="12"/>
      <c r="C254" s="13" t="s">
        <v>244</v>
      </c>
      <c r="D254" s="14"/>
      <c r="E254" s="14"/>
      <c r="F254" s="14">
        <f t="shared" si="3"/>
        <v>0</v>
      </c>
    </row>
    <row r="255" spans="1:6">
      <c r="A255" s="12"/>
      <c r="B255" s="12"/>
      <c r="C255" s="13" t="s">
        <v>245</v>
      </c>
      <c r="D255" s="14">
        <f>+D256</f>
        <v>0</v>
      </c>
      <c r="E255" s="14">
        <f>+E256</f>
        <v>0</v>
      </c>
      <c r="F255" s="14">
        <f t="shared" si="3"/>
        <v>0</v>
      </c>
    </row>
    <row r="256" spans="1:6">
      <c r="A256" s="12"/>
      <c r="B256" s="12"/>
      <c r="C256" s="13" t="s">
        <v>246</v>
      </c>
      <c r="D256" s="14">
        <f>+D257+D258</f>
        <v>0</v>
      </c>
      <c r="E256" s="14">
        <f>+E257+E258</f>
        <v>0</v>
      </c>
      <c r="F256" s="14">
        <f t="shared" si="3"/>
        <v>0</v>
      </c>
    </row>
    <row r="257" spans="1:6">
      <c r="A257" s="12"/>
      <c r="B257" s="12"/>
      <c r="C257" s="13" t="s">
        <v>247</v>
      </c>
      <c r="D257" s="14"/>
      <c r="E257" s="14"/>
      <c r="F257" s="14">
        <f t="shared" si="3"/>
        <v>0</v>
      </c>
    </row>
    <row r="258" spans="1:6">
      <c r="A258" s="12"/>
      <c r="B258" s="12"/>
      <c r="C258" s="13" t="s">
        <v>248</v>
      </c>
      <c r="D258" s="14"/>
      <c r="E258" s="14"/>
      <c r="F258" s="14">
        <f t="shared" si="3"/>
        <v>0</v>
      </c>
    </row>
    <row r="259" spans="1:6">
      <c r="A259" s="12"/>
      <c r="B259" s="12"/>
      <c r="C259" s="13" t="s">
        <v>249</v>
      </c>
      <c r="D259" s="14">
        <f>+D260</f>
        <v>0</v>
      </c>
      <c r="E259" s="14">
        <f>+E260</f>
        <v>0</v>
      </c>
      <c r="F259" s="14">
        <f t="shared" si="3"/>
        <v>0</v>
      </c>
    </row>
    <row r="260" spans="1:6">
      <c r="A260" s="12"/>
      <c r="B260" s="12"/>
      <c r="C260" s="13" t="s">
        <v>250</v>
      </c>
      <c r="D260" s="14">
        <f>+D261+D262+D263+D264+D265+D266+D267+D268+D269+D270+D271+D272+D273+D274+D275+D276+D277+D278+D279+D280+D281+D282+D283</f>
        <v>0</v>
      </c>
      <c r="E260" s="14">
        <f>+E261+E262+E263+E264+E265+E266+E267+E268+E269+E270+E271+E272+E273+E274+E275+E276+E277+E278+E279+E280+E281+E282+E283</f>
        <v>0</v>
      </c>
      <c r="F260" s="14">
        <f t="shared" si="3"/>
        <v>0</v>
      </c>
    </row>
    <row r="261" spans="1:6">
      <c r="A261" s="12"/>
      <c r="B261" s="12"/>
      <c r="C261" s="13" t="s">
        <v>251</v>
      </c>
      <c r="D261" s="14"/>
      <c r="E261" s="14"/>
      <c r="F261" s="14">
        <f t="shared" si="3"/>
        <v>0</v>
      </c>
    </row>
    <row r="262" spans="1:6">
      <c r="A262" s="12"/>
      <c r="B262" s="12"/>
      <c r="C262" s="13" t="s">
        <v>252</v>
      </c>
      <c r="D262" s="14"/>
      <c r="E262" s="14"/>
      <c r="F262" s="14">
        <f t="shared" si="3"/>
        <v>0</v>
      </c>
    </row>
    <row r="263" spans="1:6">
      <c r="A263" s="12"/>
      <c r="B263" s="12"/>
      <c r="C263" s="13" t="s">
        <v>253</v>
      </c>
      <c r="D263" s="14"/>
      <c r="E263" s="14"/>
      <c r="F263" s="14">
        <f t="shared" si="3"/>
        <v>0</v>
      </c>
    </row>
    <row r="264" spans="1:6">
      <c r="A264" s="12"/>
      <c r="B264" s="12"/>
      <c r="C264" s="13" t="s">
        <v>254</v>
      </c>
      <c r="D264" s="14"/>
      <c r="E264" s="14"/>
      <c r="F264" s="14">
        <f t="shared" ref="F264:F300" si="4">D264-E264</f>
        <v>0</v>
      </c>
    </row>
    <row r="265" spans="1:6">
      <c r="A265" s="12"/>
      <c r="B265" s="12"/>
      <c r="C265" s="13" t="s">
        <v>255</v>
      </c>
      <c r="D265" s="14"/>
      <c r="E265" s="14"/>
      <c r="F265" s="14">
        <f t="shared" si="4"/>
        <v>0</v>
      </c>
    </row>
    <row r="266" spans="1:6">
      <c r="A266" s="12"/>
      <c r="B266" s="12"/>
      <c r="C266" s="13" t="s">
        <v>256</v>
      </c>
      <c r="D266" s="14"/>
      <c r="E266" s="14"/>
      <c r="F266" s="14">
        <f t="shared" si="4"/>
        <v>0</v>
      </c>
    </row>
    <row r="267" spans="1:6">
      <c r="A267" s="12"/>
      <c r="B267" s="12"/>
      <c r="C267" s="13" t="s">
        <v>257</v>
      </c>
      <c r="D267" s="14"/>
      <c r="E267" s="14"/>
      <c r="F267" s="14">
        <f t="shared" si="4"/>
        <v>0</v>
      </c>
    </row>
    <row r="268" spans="1:6">
      <c r="A268" s="12"/>
      <c r="B268" s="12"/>
      <c r="C268" s="13" t="s">
        <v>258</v>
      </c>
      <c r="D268" s="14"/>
      <c r="E268" s="14"/>
      <c r="F268" s="14">
        <f t="shared" si="4"/>
        <v>0</v>
      </c>
    </row>
    <row r="269" spans="1:6">
      <c r="A269" s="12"/>
      <c r="B269" s="12"/>
      <c r="C269" s="13" t="s">
        <v>259</v>
      </c>
      <c r="D269" s="14"/>
      <c r="E269" s="14"/>
      <c r="F269" s="14">
        <f t="shared" si="4"/>
        <v>0</v>
      </c>
    </row>
    <row r="270" spans="1:6">
      <c r="A270" s="12"/>
      <c r="B270" s="12"/>
      <c r="C270" s="13" t="s">
        <v>260</v>
      </c>
      <c r="D270" s="14"/>
      <c r="E270" s="14"/>
      <c r="F270" s="14">
        <f t="shared" si="4"/>
        <v>0</v>
      </c>
    </row>
    <row r="271" spans="1:6">
      <c r="A271" s="12"/>
      <c r="B271" s="12"/>
      <c r="C271" s="13" t="s">
        <v>261</v>
      </c>
      <c r="D271" s="14"/>
      <c r="E271" s="14"/>
      <c r="F271" s="14">
        <f t="shared" si="4"/>
        <v>0</v>
      </c>
    </row>
    <row r="272" spans="1:6">
      <c r="A272" s="12"/>
      <c r="B272" s="12"/>
      <c r="C272" s="13" t="s">
        <v>262</v>
      </c>
      <c r="D272" s="14"/>
      <c r="E272" s="14"/>
      <c r="F272" s="14">
        <f t="shared" si="4"/>
        <v>0</v>
      </c>
    </row>
    <row r="273" spans="1:6">
      <c r="A273" s="12"/>
      <c r="B273" s="12"/>
      <c r="C273" s="13" t="s">
        <v>263</v>
      </c>
      <c r="D273" s="14"/>
      <c r="E273" s="14"/>
      <c r="F273" s="14">
        <f t="shared" si="4"/>
        <v>0</v>
      </c>
    </row>
    <row r="274" spans="1:6">
      <c r="A274" s="12"/>
      <c r="B274" s="12"/>
      <c r="C274" s="13" t="s">
        <v>264</v>
      </c>
      <c r="D274" s="14"/>
      <c r="E274" s="14"/>
      <c r="F274" s="14">
        <f t="shared" si="4"/>
        <v>0</v>
      </c>
    </row>
    <row r="275" spans="1:6">
      <c r="A275" s="12"/>
      <c r="B275" s="12"/>
      <c r="C275" s="13" t="s">
        <v>265</v>
      </c>
      <c r="D275" s="14"/>
      <c r="E275" s="14"/>
      <c r="F275" s="14">
        <f t="shared" si="4"/>
        <v>0</v>
      </c>
    </row>
    <row r="276" spans="1:6">
      <c r="A276" s="12"/>
      <c r="B276" s="12"/>
      <c r="C276" s="13" t="s">
        <v>266</v>
      </c>
      <c r="D276" s="14"/>
      <c r="E276" s="14"/>
      <c r="F276" s="14">
        <f t="shared" si="4"/>
        <v>0</v>
      </c>
    </row>
    <row r="277" spans="1:6">
      <c r="A277" s="12"/>
      <c r="B277" s="12"/>
      <c r="C277" s="13" t="s">
        <v>267</v>
      </c>
      <c r="D277" s="14"/>
      <c r="E277" s="14"/>
      <c r="F277" s="14">
        <f t="shared" si="4"/>
        <v>0</v>
      </c>
    </row>
    <row r="278" spans="1:6">
      <c r="A278" s="12"/>
      <c r="B278" s="12"/>
      <c r="C278" s="13" t="s">
        <v>268</v>
      </c>
      <c r="D278" s="14"/>
      <c r="E278" s="14"/>
      <c r="F278" s="14">
        <f t="shared" si="4"/>
        <v>0</v>
      </c>
    </row>
    <row r="279" spans="1:6">
      <c r="A279" s="12"/>
      <c r="B279" s="12"/>
      <c r="C279" s="13" t="s">
        <v>269</v>
      </c>
      <c r="D279" s="14"/>
      <c r="E279" s="14"/>
      <c r="F279" s="14">
        <f t="shared" si="4"/>
        <v>0</v>
      </c>
    </row>
    <row r="280" spans="1:6">
      <c r="A280" s="12"/>
      <c r="B280" s="12"/>
      <c r="C280" s="13" t="s">
        <v>270</v>
      </c>
      <c r="D280" s="14"/>
      <c r="E280" s="14"/>
      <c r="F280" s="14">
        <f t="shared" si="4"/>
        <v>0</v>
      </c>
    </row>
    <row r="281" spans="1:6">
      <c r="A281" s="12"/>
      <c r="B281" s="12"/>
      <c r="C281" s="13" t="s">
        <v>271</v>
      </c>
      <c r="D281" s="14"/>
      <c r="E281" s="14"/>
      <c r="F281" s="14">
        <f t="shared" si="4"/>
        <v>0</v>
      </c>
    </row>
    <row r="282" spans="1:6">
      <c r="A282" s="12"/>
      <c r="B282" s="12"/>
      <c r="C282" s="13" t="s">
        <v>272</v>
      </c>
      <c r="D282" s="14"/>
      <c r="E282" s="14"/>
      <c r="F282" s="14">
        <f t="shared" si="4"/>
        <v>0</v>
      </c>
    </row>
    <row r="283" spans="1:6">
      <c r="A283" s="12"/>
      <c r="B283" s="12"/>
      <c r="C283" s="13" t="s">
        <v>273</v>
      </c>
      <c r="D283" s="14"/>
      <c r="E283" s="14"/>
      <c r="F283" s="14">
        <f t="shared" si="4"/>
        <v>0</v>
      </c>
    </row>
    <row r="284" spans="1:6">
      <c r="A284" s="12"/>
      <c r="B284" s="12"/>
      <c r="C284" s="13" t="s">
        <v>274</v>
      </c>
      <c r="D284" s="14"/>
      <c r="E284" s="14"/>
      <c r="F284" s="14">
        <f t="shared" si="4"/>
        <v>0</v>
      </c>
    </row>
    <row r="285" spans="1:6">
      <c r="A285" s="12"/>
      <c r="B285" s="12"/>
      <c r="C285" s="13" t="s">
        <v>275</v>
      </c>
      <c r="D285" s="14"/>
      <c r="E285" s="14"/>
      <c r="F285" s="14">
        <f t="shared" si="4"/>
        <v>0</v>
      </c>
    </row>
    <row r="286" spans="1:6">
      <c r="A286" s="12"/>
      <c r="B286" s="12"/>
      <c r="C286" s="13" t="s">
        <v>276</v>
      </c>
      <c r="D286" s="14"/>
      <c r="E286" s="14"/>
      <c r="F286" s="14">
        <f t="shared" si="4"/>
        <v>0</v>
      </c>
    </row>
    <row r="287" spans="1:6">
      <c r="A287" s="12"/>
      <c r="B287" s="12"/>
      <c r="C287" s="13" t="s">
        <v>277</v>
      </c>
      <c r="D287" s="14"/>
      <c r="E287" s="14"/>
      <c r="F287" s="14">
        <f t="shared" si="4"/>
        <v>0</v>
      </c>
    </row>
    <row r="288" spans="1:6">
      <c r="A288" s="12"/>
      <c r="B288" s="15"/>
      <c r="C288" s="16" t="s">
        <v>278</v>
      </c>
      <c r="D288" s="17">
        <f>+D242+D243+D244+D248+D249+D250+D251+D255+D259+D284+D285+D286+D287</f>
        <v>15974090</v>
      </c>
      <c r="E288" s="17">
        <f>+E242+E243+E244+E248+E249+E250+E251+E255+E259+E284+E285+E286+E287</f>
        <v>26262726</v>
      </c>
      <c r="F288" s="17">
        <f t="shared" si="4"/>
        <v>-10288636</v>
      </c>
    </row>
    <row r="289" spans="1:6">
      <c r="A289" s="15"/>
      <c r="B289" s="24" t="s">
        <v>279</v>
      </c>
      <c r="C289" s="25"/>
      <c r="D289" s="26">
        <f xml:space="preserve"> +D241 - D288</f>
        <v>-15974090</v>
      </c>
      <c r="E289" s="26">
        <f xml:space="preserve"> +E241 - E288</f>
        <v>-26262726</v>
      </c>
      <c r="F289" s="26">
        <f t="shared" si="4"/>
        <v>10288636</v>
      </c>
    </row>
    <row r="290" spans="1:6">
      <c r="A290" s="18" t="s">
        <v>280</v>
      </c>
      <c r="B290" s="27"/>
      <c r="C290" s="28"/>
      <c r="D290" s="29">
        <f xml:space="preserve"> +D191 +D289</f>
        <v>-2052557</v>
      </c>
      <c r="E290" s="29">
        <f xml:space="preserve"> +E191 +E289</f>
        <v>-13147138</v>
      </c>
      <c r="F290" s="29">
        <f t="shared" si="4"/>
        <v>11094581</v>
      </c>
    </row>
    <row r="291" spans="1:6">
      <c r="A291" s="30" t="s">
        <v>281</v>
      </c>
      <c r="B291" s="27" t="s">
        <v>282</v>
      </c>
      <c r="C291" s="28"/>
      <c r="D291" s="29">
        <v>75548754</v>
      </c>
      <c r="E291" s="29">
        <v>88695892</v>
      </c>
      <c r="F291" s="29">
        <f t="shared" si="4"/>
        <v>-13147138</v>
      </c>
    </row>
    <row r="292" spans="1:6">
      <c r="A292" s="31"/>
      <c r="B292" s="27" t="s">
        <v>283</v>
      </c>
      <c r="C292" s="28"/>
      <c r="D292" s="29">
        <f xml:space="preserve"> +D290 +D291</f>
        <v>73496197</v>
      </c>
      <c r="E292" s="29">
        <f xml:space="preserve"> +E290 +E291</f>
        <v>75548754</v>
      </c>
      <c r="F292" s="29">
        <f t="shared" si="4"/>
        <v>-2052557</v>
      </c>
    </row>
    <row r="293" spans="1:6">
      <c r="A293" s="31"/>
      <c r="B293" s="27" t="s">
        <v>284</v>
      </c>
      <c r="C293" s="28"/>
      <c r="D293" s="29"/>
      <c r="E293" s="29"/>
      <c r="F293" s="29">
        <f t="shared" si="4"/>
        <v>0</v>
      </c>
    </row>
    <row r="294" spans="1:6">
      <c r="A294" s="31"/>
      <c r="B294" s="27" t="s">
        <v>285</v>
      </c>
      <c r="C294" s="28"/>
      <c r="D294" s="29">
        <f>+D295</f>
        <v>0</v>
      </c>
      <c r="E294" s="29">
        <f>+E295</f>
        <v>0</v>
      </c>
      <c r="F294" s="29">
        <f t="shared" si="4"/>
        <v>0</v>
      </c>
    </row>
    <row r="295" spans="1:6">
      <c r="A295" s="31"/>
      <c r="B295" s="32" t="s">
        <v>286</v>
      </c>
      <c r="C295" s="25"/>
      <c r="D295" s="26"/>
      <c r="E295" s="26"/>
      <c r="F295" s="26">
        <f t="shared" si="4"/>
        <v>0</v>
      </c>
    </row>
    <row r="296" spans="1:6">
      <c r="A296" s="31"/>
      <c r="B296" s="27" t="s">
        <v>287</v>
      </c>
      <c r="C296" s="28"/>
      <c r="D296" s="29">
        <f>+D297</f>
        <v>0</v>
      </c>
      <c r="E296" s="29">
        <f>+E297</f>
        <v>0</v>
      </c>
      <c r="F296" s="29">
        <f t="shared" si="4"/>
        <v>0</v>
      </c>
    </row>
    <row r="297" spans="1:6">
      <c r="A297" s="31"/>
      <c r="B297" s="32" t="s">
        <v>288</v>
      </c>
      <c r="C297" s="25"/>
      <c r="D297" s="26"/>
      <c r="E297" s="26"/>
      <c r="F297" s="26">
        <f t="shared" si="4"/>
        <v>0</v>
      </c>
    </row>
    <row r="298" spans="1:6">
      <c r="A298" s="31"/>
      <c r="B298" s="27" t="s">
        <v>289</v>
      </c>
      <c r="C298" s="28"/>
      <c r="D298" s="29">
        <f>+D299</f>
        <v>0</v>
      </c>
      <c r="E298" s="29">
        <f>+E299</f>
        <v>0</v>
      </c>
      <c r="F298" s="29">
        <f t="shared" si="4"/>
        <v>0</v>
      </c>
    </row>
    <row r="299" spans="1:6">
      <c r="A299" s="31"/>
      <c r="B299" s="32" t="s">
        <v>290</v>
      </c>
      <c r="C299" s="25"/>
      <c r="D299" s="26"/>
      <c r="E299" s="26"/>
      <c r="F299" s="26">
        <f t="shared" si="4"/>
        <v>0</v>
      </c>
    </row>
    <row r="300" spans="1:6">
      <c r="A300" s="33"/>
      <c r="B300" s="27" t="s">
        <v>291</v>
      </c>
      <c r="C300" s="28"/>
      <c r="D300" s="29">
        <f xml:space="preserve"> +D292 +D293 +D294 +D296 - D298</f>
        <v>73496197</v>
      </c>
      <c r="E300" s="29">
        <f xml:space="preserve"> +E292 +E293 +E294 +E296 - E298</f>
        <v>75548754</v>
      </c>
      <c r="F300" s="29">
        <f t="shared" si="4"/>
        <v>-2052557</v>
      </c>
    </row>
  </sheetData>
  <mergeCells count="13">
    <mergeCell ref="A291:A300"/>
    <mergeCell ref="A182:A190"/>
    <mergeCell ref="B182:B187"/>
    <mergeCell ref="B188:B189"/>
    <mergeCell ref="A192:A289"/>
    <mergeCell ref="B192:B241"/>
    <mergeCell ref="B242:B288"/>
    <mergeCell ref="A3:F3"/>
    <mergeCell ref="A4:F4"/>
    <mergeCell ref="A6:C6"/>
    <mergeCell ref="A7:A181"/>
    <mergeCell ref="B7:B100"/>
    <mergeCell ref="B101:B180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社会福祉事業</vt:lpstr>
      <vt:lpstr>介護センター事業</vt:lpstr>
      <vt:lpstr>公益事業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2020-07-10T05:55:44Z</dcterms:modified>
</cp:coreProperties>
</file>