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♡ホームページ\総務\H31\ホームページ公開決算書類\"/>
    </mc:Choice>
  </mc:AlternateContent>
  <xr:revisionPtr revIDLastSave="0" documentId="13_ncr:1_{83D37B9A-D821-46E9-98C9-FF647AF0BEAA}" xr6:coauthVersionLast="36" xr6:coauthVersionMax="36" xr10:uidLastSave="{00000000-0000-0000-0000-000000000000}"/>
  <bookViews>
    <workbookView xWindow="0" yWindow="0" windowWidth="28800" windowHeight="11010" xr2:uid="{906657A5-E13C-4E8A-A333-55DF84FBA77B}"/>
  </bookViews>
  <sheets>
    <sheet name="松江市社会福祉協議会社会福祉事業" sheetId="1" r:id="rId1"/>
    <sheet name="松江市社会福祉協議会介護センター事業" sheetId="2" r:id="rId2"/>
    <sheet name="松江市社会福祉協議会公益事業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1" i="3" l="1"/>
  <c r="G300" i="3"/>
  <c r="F300" i="3"/>
  <c r="E300" i="3"/>
  <c r="G299" i="3"/>
  <c r="F298" i="3"/>
  <c r="E298" i="3"/>
  <c r="G298" i="3" s="1"/>
  <c r="G297" i="3"/>
  <c r="F296" i="3"/>
  <c r="E296" i="3"/>
  <c r="G296" i="3" s="1"/>
  <c r="G295" i="3"/>
  <c r="G294" i="3"/>
  <c r="F293" i="3"/>
  <c r="E293" i="3"/>
  <c r="G293" i="3" s="1"/>
  <c r="G292" i="3"/>
  <c r="G290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F259" i="3"/>
  <c r="F258" i="3" s="1"/>
  <c r="G258" i="3" s="1"/>
  <c r="E259" i="3"/>
  <c r="E258" i="3" s="1"/>
  <c r="G257" i="3"/>
  <c r="G256" i="3"/>
  <c r="F255" i="3"/>
  <c r="E255" i="3"/>
  <c r="E254" i="3"/>
  <c r="G253" i="3"/>
  <c r="G252" i="3"/>
  <c r="F251" i="3"/>
  <c r="E251" i="3"/>
  <c r="G251" i="3" s="1"/>
  <c r="F250" i="3"/>
  <c r="E250" i="3"/>
  <c r="G250" i="3" s="1"/>
  <c r="G249" i="3"/>
  <c r="G248" i="3"/>
  <c r="G247" i="3"/>
  <c r="G246" i="3"/>
  <c r="G245" i="3"/>
  <c r="G244" i="3"/>
  <c r="F243" i="3"/>
  <c r="E243" i="3"/>
  <c r="G242" i="3"/>
  <c r="G241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F213" i="3"/>
  <c r="E213" i="3"/>
  <c r="E212" i="3"/>
  <c r="G211" i="3"/>
  <c r="G210" i="3"/>
  <c r="F209" i="3"/>
  <c r="E209" i="3"/>
  <c r="G209" i="3" s="1"/>
  <c r="F208" i="3"/>
  <c r="E208" i="3"/>
  <c r="G208" i="3" s="1"/>
  <c r="G207" i="3"/>
  <c r="G206" i="3"/>
  <c r="F205" i="3"/>
  <c r="F204" i="3" s="1"/>
  <c r="E205" i="3"/>
  <c r="E204" i="3" s="1"/>
  <c r="G204" i="3"/>
  <c r="G203" i="3"/>
  <c r="G202" i="3"/>
  <c r="G201" i="3"/>
  <c r="G200" i="3"/>
  <c r="F200" i="3"/>
  <c r="E200" i="3"/>
  <c r="G199" i="3"/>
  <c r="G198" i="3"/>
  <c r="G197" i="3"/>
  <c r="G196" i="3"/>
  <c r="F195" i="3"/>
  <c r="E195" i="3"/>
  <c r="G195" i="3" s="1"/>
  <c r="G194" i="3"/>
  <c r="F193" i="3"/>
  <c r="G193" i="3" s="1"/>
  <c r="E193" i="3"/>
  <c r="G192" i="3"/>
  <c r="F191" i="3"/>
  <c r="E191" i="3"/>
  <c r="G188" i="3"/>
  <c r="F188" i="3"/>
  <c r="E188" i="3"/>
  <c r="G187" i="3"/>
  <c r="F186" i="3"/>
  <c r="F189" i="3" s="1"/>
  <c r="E186" i="3"/>
  <c r="G185" i="3"/>
  <c r="G184" i="3"/>
  <c r="F183" i="3"/>
  <c r="E183" i="3"/>
  <c r="G183" i="3" s="1"/>
  <c r="G182" i="3"/>
  <c r="F181" i="3"/>
  <c r="E181" i="3"/>
  <c r="G181" i="3" s="1"/>
  <c r="G178" i="3"/>
  <c r="F177" i="3"/>
  <c r="E177" i="3"/>
  <c r="E176" i="3"/>
  <c r="G175" i="3"/>
  <c r="G174" i="3"/>
  <c r="G173" i="3"/>
  <c r="G172" i="3"/>
  <c r="G171" i="3"/>
  <c r="G170" i="3"/>
  <c r="F169" i="3"/>
  <c r="G169" i="3" s="1"/>
  <c r="E169" i="3"/>
  <c r="G168" i="3"/>
  <c r="G167" i="3"/>
  <c r="G166" i="3"/>
  <c r="G165" i="3"/>
  <c r="G164" i="3"/>
  <c r="F163" i="3"/>
  <c r="E163" i="3"/>
  <c r="G163" i="3" s="1"/>
  <c r="F162" i="3"/>
  <c r="E162" i="3"/>
  <c r="G162" i="3" s="1"/>
  <c r="G161" i="3"/>
  <c r="F160" i="3"/>
  <c r="E160" i="3"/>
  <c r="G160" i="3" s="1"/>
  <c r="G159" i="3"/>
  <c r="G158" i="3"/>
  <c r="F158" i="3"/>
  <c r="E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F135" i="3"/>
  <c r="E135" i="3"/>
  <c r="G135" i="3" s="1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F108" i="3"/>
  <c r="E108" i="3"/>
  <c r="G107" i="3"/>
  <c r="G106" i="3"/>
  <c r="G105" i="3"/>
  <c r="G104" i="3"/>
  <c r="G103" i="3"/>
  <c r="G102" i="3"/>
  <c r="G101" i="3"/>
  <c r="F100" i="3"/>
  <c r="E100" i="3"/>
  <c r="G98" i="3"/>
  <c r="G97" i="3"/>
  <c r="G96" i="3"/>
  <c r="F96" i="3"/>
  <c r="E96" i="3"/>
  <c r="F95" i="3"/>
  <c r="E95" i="3"/>
  <c r="G95" i="3" s="1"/>
  <c r="G94" i="3"/>
  <c r="G93" i="3"/>
  <c r="G92" i="3"/>
  <c r="F91" i="3"/>
  <c r="F90" i="3" s="1"/>
  <c r="E91" i="3"/>
  <c r="E90" i="3" s="1"/>
  <c r="G90" i="3" s="1"/>
  <c r="G89" i="3"/>
  <c r="G88" i="3"/>
  <c r="G87" i="3"/>
  <c r="G86" i="3"/>
  <c r="F86" i="3"/>
  <c r="E86" i="3"/>
  <c r="G85" i="3"/>
  <c r="F84" i="3"/>
  <c r="E84" i="3"/>
  <c r="G84" i="3" s="1"/>
  <c r="G83" i="3"/>
  <c r="G82" i="3"/>
  <c r="G81" i="3"/>
  <c r="F80" i="3"/>
  <c r="E80" i="3"/>
  <c r="G80" i="3" s="1"/>
  <c r="G79" i="3"/>
  <c r="F78" i="3"/>
  <c r="E78" i="3"/>
  <c r="G78" i="3" s="1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F61" i="3"/>
  <c r="E61" i="3"/>
  <c r="G61" i="3" s="1"/>
  <c r="G60" i="3"/>
  <c r="F59" i="3"/>
  <c r="E59" i="3"/>
  <c r="G59" i="3" s="1"/>
  <c r="F58" i="3"/>
  <c r="E58" i="3"/>
  <c r="G58" i="3" s="1"/>
  <c r="G57" i="3"/>
  <c r="G56" i="3"/>
  <c r="G55" i="3"/>
  <c r="F54" i="3"/>
  <c r="E54" i="3"/>
  <c r="G53" i="3"/>
  <c r="F52" i="3"/>
  <c r="E52" i="3"/>
  <c r="G52" i="3" s="1"/>
  <c r="G51" i="3"/>
  <c r="G50" i="3"/>
  <c r="F50" i="3"/>
  <c r="E50" i="3"/>
  <c r="G49" i="3"/>
  <c r="G48" i="3"/>
  <c r="G47" i="3"/>
  <c r="G46" i="3"/>
  <c r="F45" i="3"/>
  <c r="E45" i="3"/>
  <c r="G45" i="3" s="1"/>
  <c r="G44" i="3"/>
  <c r="F43" i="3"/>
  <c r="E43" i="3"/>
  <c r="G41" i="3"/>
  <c r="G40" i="3"/>
  <c r="F39" i="3"/>
  <c r="E39" i="3"/>
  <c r="G39" i="3" s="1"/>
  <c r="G38" i="3"/>
  <c r="G37" i="3"/>
  <c r="G36" i="3"/>
  <c r="G35" i="3"/>
  <c r="F34" i="3"/>
  <c r="E34" i="3"/>
  <c r="G34" i="3" s="1"/>
  <c r="G33" i="3"/>
  <c r="G32" i="3"/>
  <c r="F31" i="3"/>
  <c r="E31" i="3"/>
  <c r="G31" i="3" s="1"/>
  <c r="G30" i="3"/>
  <c r="G29" i="3"/>
  <c r="G28" i="3"/>
  <c r="F28" i="3"/>
  <c r="E28" i="3"/>
  <c r="F27" i="3"/>
  <c r="E27" i="3"/>
  <c r="G27" i="3" s="1"/>
  <c r="G26" i="3"/>
  <c r="G25" i="3"/>
  <c r="F24" i="3"/>
  <c r="E24" i="3"/>
  <c r="G24" i="3" s="1"/>
  <c r="G23" i="3"/>
  <c r="G22" i="3"/>
  <c r="F21" i="3"/>
  <c r="E21" i="3"/>
  <c r="G21" i="3" s="1"/>
  <c r="G20" i="3"/>
  <c r="G19" i="3"/>
  <c r="G18" i="3"/>
  <c r="F17" i="3"/>
  <c r="E17" i="3"/>
  <c r="G17" i="3" s="1"/>
  <c r="G16" i="3"/>
  <c r="G15" i="3"/>
  <c r="G14" i="3"/>
  <c r="F14" i="3"/>
  <c r="E14" i="3"/>
  <c r="G13" i="3"/>
  <c r="G12" i="3"/>
  <c r="G11" i="3"/>
  <c r="G10" i="3"/>
  <c r="G9" i="3"/>
  <c r="G8" i="3"/>
  <c r="F7" i="3"/>
  <c r="F6" i="3" s="1"/>
  <c r="E7" i="3"/>
  <c r="E6" i="3" s="1"/>
  <c r="G301" i="2"/>
  <c r="F300" i="2"/>
  <c r="E300" i="2"/>
  <c r="G300" i="2" s="1"/>
  <c r="G299" i="2"/>
  <c r="F298" i="2"/>
  <c r="G298" i="2" s="1"/>
  <c r="E298" i="2"/>
  <c r="G297" i="2"/>
  <c r="F296" i="2"/>
  <c r="E296" i="2"/>
  <c r="G296" i="2" s="1"/>
  <c r="G295" i="2"/>
  <c r="G294" i="2"/>
  <c r="F293" i="2"/>
  <c r="E293" i="2"/>
  <c r="G293" i="2" s="1"/>
  <c r="G292" i="2"/>
  <c r="G290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F259" i="2"/>
  <c r="F258" i="2" s="1"/>
  <c r="E259" i="2"/>
  <c r="G257" i="2"/>
  <c r="G256" i="2"/>
  <c r="G255" i="2"/>
  <c r="F255" i="2"/>
  <c r="E255" i="2"/>
  <c r="F254" i="2"/>
  <c r="E254" i="2"/>
  <c r="G254" i="2" s="1"/>
  <c r="G253" i="2"/>
  <c r="G252" i="2"/>
  <c r="F251" i="2"/>
  <c r="E251" i="2"/>
  <c r="G251" i="2" s="1"/>
  <c r="F250" i="2"/>
  <c r="F287" i="2" s="1"/>
  <c r="G249" i="2"/>
  <c r="G248" i="2"/>
  <c r="G247" i="2"/>
  <c r="G246" i="2"/>
  <c r="G245" i="2"/>
  <c r="G244" i="2"/>
  <c r="F243" i="2"/>
  <c r="E243" i="2"/>
  <c r="G243" i="2" s="1"/>
  <c r="G242" i="2"/>
  <c r="G241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F213" i="2"/>
  <c r="E213" i="2"/>
  <c r="F212" i="2"/>
  <c r="E212" i="2"/>
  <c r="G212" i="2" s="1"/>
  <c r="G211" i="2"/>
  <c r="G210" i="2"/>
  <c r="F209" i="2"/>
  <c r="E209" i="2"/>
  <c r="G209" i="2" s="1"/>
  <c r="F208" i="2"/>
  <c r="G207" i="2"/>
  <c r="G206" i="2"/>
  <c r="F205" i="2"/>
  <c r="F204" i="2" s="1"/>
  <c r="E205" i="2"/>
  <c r="G203" i="2"/>
  <c r="G202" i="2"/>
  <c r="G201" i="2"/>
  <c r="F200" i="2"/>
  <c r="E200" i="2"/>
  <c r="G200" i="2" s="1"/>
  <c r="G199" i="2"/>
  <c r="G198" i="2"/>
  <c r="G197" i="2"/>
  <c r="G196" i="2"/>
  <c r="F195" i="2"/>
  <c r="E195" i="2"/>
  <c r="G195" i="2" s="1"/>
  <c r="G194" i="2"/>
  <c r="G193" i="2"/>
  <c r="F193" i="2"/>
  <c r="E193" i="2"/>
  <c r="G192" i="2"/>
  <c r="F191" i="2"/>
  <c r="E191" i="2"/>
  <c r="F188" i="2"/>
  <c r="E188" i="2"/>
  <c r="G188" i="2" s="1"/>
  <c r="G187" i="2"/>
  <c r="F186" i="2"/>
  <c r="F189" i="2" s="1"/>
  <c r="G185" i="2"/>
  <c r="G184" i="2"/>
  <c r="F183" i="2"/>
  <c r="E183" i="2"/>
  <c r="G183" i="2" s="1"/>
  <c r="G182" i="2"/>
  <c r="F181" i="2"/>
  <c r="E181" i="2"/>
  <c r="G181" i="2" s="1"/>
  <c r="G178" i="2"/>
  <c r="G177" i="2"/>
  <c r="F177" i="2"/>
  <c r="E177" i="2"/>
  <c r="F176" i="2"/>
  <c r="E176" i="2"/>
  <c r="G176" i="2" s="1"/>
  <c r="G175" i="2"/>
  <c r="G174" i="2"/>
  <c r="G173" i="2"/>
  <c r="G172" i="2"/>
  <c r="G171" i="2"/>
  <c r="G170" i="2"/>
  <c r="G169" i="2"/>
  <c r="F169" i="2"/>
  <c r="E169" i="2"/>
  <c r="G168" i="2"/>
  <c r="G167" i="2"/>
  <c r="G166" i="2"/>
  <c r="G165" i="2"/>
  <c r="G164" i="2"/>
  <c r="F163" i="2"/>
  <c r="E163" i="2"/>
  <c r="G163" i="2" s="1"/>
  <c r="F162" i="2"/>
  <c r="G161" i="2"/>
  <c r="F160" i="2"/>
  <c r="E160" i="2"/>
  <c r="G160" i="2" s="1"/>
  <c r="G159" i="2"/>
  <c r="F158" i="2"/>
  <c r="E158" i="2"/>
  <c r="G158" i="2" s="1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F135" i="2"/>
  <c r="E135" i="2"/>
  <c r="G135" i="2" s="1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F108" i="2"/>
  <c r="E108" i="2"/>
  <c r="G107" i="2"/>
  <c r="G106" i="2"/>
  <c r="G105" i="2"/>
  <c r="G104" i="2"/>
  <c r="G103" i="2"/>
  <c r="G102" i="2"/>
  <c r="G101" i="2"/>
  <c r="F100" i="2"/>
  <c r="E100" i="2"/>
  <c r="G98" i="2"/>
  <c r="G97" i="2"/>
  <c r="F96" i="2"/>
  <c r="E96" i="2"/>
  <c r="G96" i="2" s="1"/>
  <c r="F95" i="2"/>
  <c r="E95" i="2"/>
  <c r="G95" i="2" s="1"/>
  <c r="G94" i="2"/>
  <c r="G93" i="2"/>
  <c r="G92" i="2"/>
  <c r="F91" i="2"/>
  <c r="F90" i="2" s="1"/>
  <c r="E91" i="2"/>
  <c r="G89" i="2"/>
  <c r="G88" i="2"/>
  <c r="G87" i="2"/>
  <c r="F86" i="2"/>
  <c r="E86" i="2"/>
  <c r="G86" i="2" s="1"/>
  <c r="G85" i="2"/>
  <c r="F84" i="2"/>
  <c r="G84" i="2" s="1"/>
  <c r="E84" i="2"/>
  <c r="G83" i="2"/>
  <c r="G82" i="2"/>
  <c r="G81" i="2"/>
  <c r="F80" i="2"/>
  <c r="G80" i="2" s="1"/>
  <c r="E80" i="2"/>
  <c r="G79" i="2"/>
  <c r="F78" i="2"/>
  <c r="E78" i="2"/>
  <c r="G78" i="2" s="1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F61" i="2"/>
  <c r="E61" i="2"/>
  <c r="G61" i="2" s="1"/>
  <c r="G60" i="2"/>
  <c r="F59" i="2"/>
  <c r="E59" i="2"/>
  <c r="G59" i="2" s="1"/>
  <c r="F58" i="2"/>
  <c r="G57" i="2"/>
  <c r="G56" i="2"/>
  <c r="G55" i="2"/>
  <c r="F54" i="2"/>
  <c r="E54" i="2"/>
  <c r="G53" i="2"/>
  <c r="F52" i="2"/>
  <c r="E52" i="2"/>
  <c r="G52" i="2" s="1"/>
  <c r="G51" i="2"/>
  <c r="F50" i="2"/>
  <c r="E50" i="2"/>
  <c r="G50" i="2" s="1"/>
  <c r="G49" i="2"/>
  <c r="G48" i="2"/>
  <c r="G47" i="2"/>
  <c r="G46" i="2"/>
  <c r="F45" i="2"/>
  <c r="E45" i="2"/>
  <c r="G45" i="2" s="1"/>
  <c r="G44" i="2"/>
  <c r="G43" i="2"/>
  <c r="F43" i="2"/>
  <c r="E43" i="2"/>
  <c r="E42" i="2"/>
  <c r="G41" i="2"/>
  <c r="G40" i="2"/>
  <c r="F39" i="2"/>
  <c r="E39" i="2"/>
  <c r="G39" i="2" s="1"/>
  <c r="G38" i="2"/>
  <c r="G37" i="2"/>
  <c r="G36" i="2"/>
  <c r="G35" i="2"/>
  <c r="F34" i="2"/>
  <c r="E34" i="2"/>
  <c r="G34" i="2" s="1"/>
  <c r="G33" i="2"/>
  <c r="G32" i="2"/>
  <c r="F31" i="2"/>
  <c r="E31" i="2"/>
  <c r="G31" i="2" s="1"/>
  <c r="G30" i="2"/>
  <c r="G29" i="2"/>
  <c r="F28" i="2"/>
  <c r="E28" i="2"/>
  <c r="G28" i="2" s="1"/>
  <c r="F27" i="2"/>
  <c r="E27" i="2"/>
  <c r="G27" i="2" s="1"/>
  <c r="G26" i="2"/>
  <c r="G25" i="2"/>
  <c r="F24" i="2"/>
  <c r="E24" i="2"/>
  <c r="G24" i="2" s="1"/>
  <c r="G23" i="2"/>
  <c r="G22" i="2"/>
  <c r="F21" i="2"/>
  <c r="E21" i="2"/>
  <c r="G21" i="2" s="1"/>
  <c r="G20" i="2"/>
  <c r="G19" i="2"/>
  <c r="G18" i="2"/>
  <c r="F17" i="2"/>
  <c r="E17" i="2"/>
  <c r="G17" i="2" s="1"/>
  <c r="G16" i="2"/>
  <c r="G15" i="2"/>
  <c r="F14" i="2"/>
  <c r="E14" i="2"/>
  <c r="G14" i="2" s="1"/>
  <c r="G13" i="2"/>
  <c r="G12" i="2"/>
  <c r="G11" i="2"/>
  <c r="G10" i="2"/>
  <c r="G9" i="2"/>
  <c r="G8" i="2"/>
  <c r="F7" i="2"/>
  <c r="F6" i="2" s="1"/>
  <c r="E7" i="2"/>
  <c r="G301" i="1"/>
  <c r="F300" i="1"/>
  <c r="E300" i="1"/>
  <c r="G300" i="1" s="1"/>
  <c r="G299" i="1"/>
  <c r="G298" i="1"/>
  <c r="F298" i="1"/>
  <c r="E298" i="1"/>
  <c r="G297" i="1"/>
  <c r="F296" i="1"/>
  <c r="E296" i="1"/>
  <c r="G296" i="1" s="1"/>
  <c r="G295" i="1"/>
  <c r="G294" i="1"/>
  <c r="F293" i="1"/>
  <c r="E293" i="1"/>
  <c r="G293" i="1" s="1"/>
  <c r="G292" i="1"/>
  <c r="G290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F259" i="1"/>
  <c r="E259" i="1"/>
  <c r="E258" i="1"/>
  <c r="G257" i="1"/>
  <c r="G256" i="1"/>
  <c r="F255" i="1"/>
  <c r="E255" i="1"/>
  <c r="G255" i="1" s="1"/>
  <c r="F254" i="1"/>
  <c r="E254" i="1"/>
  <c r="G254" i="1" s="1"/>
  <c r="G253" i="1"/>
  <c r="G252" i="1"/>
  <c r="F251" i="1"/>
  <c r="F250" i="1" s="1"/>
  <c r="E251" i="1"/>
  <c r="G251" i="1" s="1"/>
  <c r="G249" i="1"/>
  <c r="G248" i="1"/>
  <c r="G247" i="1"/>
  <c r="G246" i="1"/>
  <c r="G245" i="1"/>
  <c r="G244" i="1"/>
  <c r="F243" i="1"/>
  <c r="E243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F213" i="1"/>
  <c r="E213" i="1"/>
  <c r="G213" i="1" s="1"/>
  <c r="F212" i="1"/>
  <c r="E212" i="1"/>
  <c r="G212" i="1" s="1"/>
  <c r="G211" i="1"/>
  <c r="G210" i="1"/>
  <c r="F209" i="1"/>
  <c r="F208" i="1" s="1"/>
  <c r="E209" i="1"/>
  <c r="E208" i="1" s="1"/>
  <c r="G208" i="1"/>
  <c r="G207" i="1"/>
  <c r="G206" i="1"/>
  <c r="F205" i="1"/>
  <c r="E205" i="1"/>
  <c r="E204" i="1"/>
  <c r="G203" i="1"/>
  <c r="G202" i="1"/>
  <c r="G201" i="1"/>
  <c r="F200" i="1"/>
  <c r="E200" i="1"/>
  <c r="G200" i="1" s="1"/>
  <c r="G199" i="1"/>
  <c r="G198" i="1"/>
  <c r="G197" i="1"/>
  <c r="G196" i="1"/>
  <c r="F195" i="1"/>
  <c r="E195" i="1"/>
  <c r="G195" i="1" s="1"/>
  <c r="G194" i="1"/>
  <c r="F193" i="1"/>
  <c r="E193" i="1"/>
  <c r="E240" i="1" s="1"/>
  <c r="G192" i="1"/>
  <c r="F191" i="1"/>
  <c r="E191" i="1"/>
  <c r="F188" i="1"/>
  <c r="E188" i="1"/>
  <c r="G188" i="1" s="1"/>
  <c r="G187" i="1"/>
  <c r="G185" i="1"/>
  <c r="G184" i="1"/>
  <c r="F183" i="1"/>
  <c r="G183" i="1" s="1"/>
  <c r="E183" i="1"/>
  <c r="G182" i="1"/>
  <c r="F181" i="1"/>
  <c r="E181" i="1"/>
  <c r="E186" i="1" s="1"/>
  <c r="E189" i="1" s="1"/>
  <c r="G178" i="1"/>
  <c r="F177" i="1"/>
  <c r="E177" i="1"/>
  <c r="G177" i="1" s="1"/>
  <c r="F176" i="1"/>
  <c r="E176" i="1"/>
  <c r="G176" i="1" s="1"/>
  <c r="G175" i="1"/>
  <c r="G174" i="1"/>
  <c r="G173" i="1"/>
  <c r="G172" i="1"/>
  <c r="G171" i="1"/>
  <c r="G170" i="1"/>
  <c r="F169" i="1"/>
  <c r="E169" i="1"/>
  <c r="G169" i="1" s="1"/>
  <c r="G168" i="1"/>
  <c r="G167" i="1"/>
  <c r="G166" i="1"/>
  <c r="G165" i="1"/>
  <c r="G164" i="1"/>
  <c r="F163" i="1"/>
  <c r="F162" i="1" s="1"/>
  <c r="E163" i="1"/>
  <c r="E162" i="1" s="1"/>
  <c r="G162" i="1"/>
  <c r="G161" i="1"/>
  <c r="F160" i="1"/>
  <c r="E160" i="1"/>
  <c r="G160" i="1" s="1"/>
  <c r="G159" i="1"/>
  <c r="F158" i="1"/>
  <c r="E158" i="1"/>
  <c r="G158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F135" i="1"/>
  <c r="E135" i="1"/>
  <c r="G135" i="1" s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F108" i="1"/>
  <c r="E108" i="1"/>
  <c r="G108" i="1" s="1"/>
  <c r="G107" i="1"/>
  <c r="G106" i="1"/>
  <c r="G105" i="1"/>
  <c r="G104" i="1"/>
  <c r="G103" i="1"/>
  <c r="G102" i="1"/>
  <c r="G101" i="1"/>
  <c r="G100" i="1"/>
  <c r="F100" i="1"/>
  <c r="E100" i="1"/>
  <c r="G98" i="1"/>
  <c r="G97" i="1"/>
  <c r="F96" i="1"/>
  <c r="E96" i="1"/>
  <c r="E95" i="1" s="1"/>
  <c r="G95" i="1"/>
  <c r="F95" i="1"/>
  <c r="G94" i="1"/>
  <c r="G93" i="1"/>
  <c r="G92" i="1"/>
  <c r="F91" i="1"/>
  <c r="F90" i="1" s="1"/>
  <c r="E91" i="1"/>
  <c r="E90" i="1"/>
  <c r="G90" i="1" s="1"/>
  <c r="G89" i="1"/>
  <c r="G88" i="1"/>
  <c r="G87" i="1"/>
  <c r="F86" i="1"/>
  <c r="E86" i="1"/>
  <c r="G86" i="1" s="1"/>
  <c r="G85" i="1"/>
  <c r="G84" i="1"/>
  <c r="F84" i="1"/>
  <c r="E84" i="1"/>
  <c r="G83" i="1"/>
  <c r="G82" i="1"/>
  <c r="G81" i="1"/>
  <c r="G80" i="1"/>
  <c r="F80" i="1"/>
  <c r="E80" i="1"/>
  <c r="G79" i="1"/>
  <c r="F78" i="1"/>
  <c r="E78" i="1"/>
  <c r="G78" i="1" s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61" i="1"/>
  <c r="G61" i="1" s="1"/>
  <c r="E61" i="1"/>
  <c r="G60" i="1"/>
  <c r="F59" i="1"/>
  <c r="E59" i="1"/>
  <c r="G57" i="1"/>
  <c r="G56" i="1"/>
  <c r="G55" i="1"/>
  <c r="G54" i="1"/>
  <c r="F54" i="1"/>
  <c r="E54" i="1"/>
  <c r="G53" i="1"/>
  <c r="F52" i="1"/>
  <c r="F42" i="1" s="1"/>
  <c r="E52" i="1"/>
  <c r="G52" i="1" s="1"/>
  <c r="G51" i="1"/>
  <c r="F50" i="1"/>
  <c r="E50" i="1"/>
  <c r="G50" i="1" s="1"/>
  <c r="G49" i="1"/>
  <c r="G48" i="1"/>
  <c r="G47" i="1"/>
  <c r="G46" i="1"/>
  <c r="F45" i="1"/>
  <c r="E45" i="1"/>
  <c r="G45" i="1" s="1"/>
  <c r="G44" i="1"/>
  <c r="F43" i="1"/>
  <c r="E43" i="1"/>
  <c r="G43" i="1" s="1"/>
  <c r="G41" i="1"/>
  <c r="G40" i="1"/>
  <c r="F39" i="1"/>
  <c r="E39" i="1"/>
  <c r="G39" i="1" s="1"/>
  <c r="G38" i="1"/>
  <c r="G37" i="1"/>
  <c r="G36" i="1"/>
  <c r="G35" i="1"/>
  <c r="F34" i="1"/>
  <c r="E34" i="1"/>
  <c r="G34" i="1" s="1"/>
  <c r="G33" i="1"/>
  <c r="G32" i="1"/>
  <c r="F31" i="1"/>
  <c r="E31" i="1"/>
  <c r="G31" i="1" s="1"/>
  <c r="G30" i="1"/>
  <c r="G29" i="1"/>
  <c r="F28" i="1"/>
  <c r="E28" i="1"/>
  <c r="F27" i="1"/>
  <c r="G26" i="1"/>
  <c r="G25" i="1"/>
  <c r="F24" i="1"/>
  <c r="G24" i="1" s="1"/>
  <c r="E24" i="1"/>
  <c r="G23" i="1"/>
  <c r="G22" i="1"/>
  <c r="F21" i="1"/>
  <c r="E21" i="1"/>
  <c r="G20" i="1"/>
  <c r="G19" i="1"/>
  <c r="G18" i="1"/>
  <c r="F17" i="1"/>
  <c r="E17" i="1"/>
  <c r="G17" i="1" s="1"/>
  <c r="G16" i="1"/>
  <c r="G15" i="1"/>
  <c r="F14" i="1"/>
  <c r="E14" i="1"/>
  <c r="G14" i="1" s="1"/>
  <c r="G13" i="1"/>
  <c r="G12" i="1"/>
  <c r="G11" i="1"/>
  <c r="G10" i="1"/>
  <c r="G9" i="1"/>
  <c r="G8" i="1"/>
  <c r="F7" i="1"/>
  <c r="F6" i="1" s="1"/>
  <c r="E7" i="1"/>
  <c r="E6" i="1" l="1"/>
  <c r="G28" i="1"/>
  <c r="E27" i="1"/>
  <c r="G27" i="1" s="1"/>
  <c r="E42" i="1"/>
  <c r="G42" i="1" s="1"/>
  <c r="E58" i="1"/>
  <c r="G59" i="1"/>
  <c r="G189" i="1"/>
  <c r="G258" i="1"/>
  <c r="E179" i="2"/>
  <c r="G179" i="2" s="1"/>
  <c r="E258" i="2"/>
  <c r="G258" i="2" s="1"/>
  <c r="G259" i="2"/>
  <c r="F42" i="3"/>
  <c r="G43" i="3"/>
  <c r="G21" i="1"/>
  <c r="F58" i="1"/>
  <c r="F99" i="1" s="1"/>
  <c r="F180" i="1" s="1"/>
  <c r="F190" i="1" s="1"/>
  <c r="G91" i="1"/>
  <c r="F186" i="1"/>
  <c r="F189" i="1" s="1"/>
  <c r="G186" i="1"/>
  <c r="F240" i="1"/>
  <c r="G191" i="1"/>
  <c r="G205" i="1"/>
  <c r="F204" i="1"/>
  <c r="E6" i="2"/>
  <c r="G7" i="2"/>
  <c r="F99" i="3"/>
  <c r="E179" i="3"/>
  <c r="G100" i="3"/>
  <c r="F258" i="1"/>
  <c r="F287" i="1" s="1"/>
  <c r="G259" i="1"/>
  <c r="F287" i="3"/>
  <c r="G54" i="3"/>
  <c r="E42" i="3"/>
  <c r="G42" i="3" s="1"/>
  <c r="G186" i="3"/>
  <c r="E189" i="3"/>
  <c r="G189" i="3" s="1"/>
  <c r="F254" i="3"/>
  <c r="G254" i="3" s="1"/>
  <c r="G255" i="3"/>
  <c r="F42" i="2"/>
  <c r="F99" i="2" s="1"/>
  <c r="F180" i="2" s="1"/>
  <c r="F190" i="2" s="1"/>
  <c r="F289" i="2" s="1"/>
  <c r="F291" i="2" s="1"/>
  <c r="F302" i="2" s="1"/>
  <c r="G54" i="2"/>
  <c r="E90" i="2"/>
  <c r="G90" i="2" s="1"/>
  <c r="G91" i="2"/>
  <c r="E204" i="2"/>
  <c r="G204" i="2" s="1"/>
  <c r="G205" i="2"/>
  <c r="E240" i="3"/>
  <c r="G7" i="1"/>
  <c r="F179" i="2"/>
  <c r="G100" i="2"/>
  <c r="G191" i="2"/>
  <c r="F179" i="1"/>
  <c r="G204" i="1"/>
  <c r="F240" i="2"/>
  <c r="F288" i="2" s="1"/>
  <c r="G6" i="3"/>
  <c r="F176" i="3"/>
  <c r="F179" i="3" s="1"/>
  <c r="G177" i="3"/>
  <c r="F212" i="3"/>
  <c r="G212" i="3" s="1"/>
  <c r="G213" i="3"/>
  <c r="E287" i="3"/>
  <c r="G163" i="1"/>
  <c r="G181" i="1"/>
  <c r="G209" i="1"/>
  <c r="G243" i="1"/>
  <c r="G96" i="1"/>
  <c r="E250" i="1"/>
  <c r="G250" i="1" s="1"/>
  <c r="G193" i="1"/>
  <c r="E58" i="2"/>
  <c r="G58" i="2" s="1"/>
  <c r="G108" i="2"/>
  <c r="E162" i="2"/>
  <c r="G162" i="2" s="1"/>
  <c r="E186" i="2"/>
  <c r="E208" i="2"/>
  <c r="G208" i="2" s="1"/>
  <c r="E250" i="2"/>
  <c r="G243" i="3"/>
  <c r="E179" i="1"/>
  <c r="G179" i="1" s="1"/>
  <c r="G7" i="3"/>
  <c r="G91" i="3"/>
  <c r="G191" i="3"/>
  <c r="G205" i="3"/>
  <c r="G259" i="3"/>
  <c r="G250" i="2" l="1"/>
  <c r="E287" i="2"/>
  <c r="G287" i="2" s="1"/>
  <c r="G287" i="3"/>
  <c r="E240" i="2"/>
  <c r="G179" i="3"/>
  <c r="G42" i="2"/>
  <c r="G176" i="3"/>
  <c r="F288" i="1"/>
  <c r="F289" i="1" s="1"/>
  <c r="F291" i="1" s="1"/>
  <c r="F302" i="1" s="1"/>
  <c r="G6" i="1"/>
  <c r="E99" i="1"/>
  <c r="F240" i="3"/>
  <c r="F288" i="3" s="1"/>
  <c r="G240" i="1"/>
  <c r="E99" i="2"/>
  <c r="G6" i="2"/>
  <c r="E99" i="3"/>
  <c r="G58" i="1"/>
  <c r="E288" i="3"/>
  <c r="G288" i="3" s="1"/>
  <c r="G240" i="3"/>
  <c r="G186" i="2"/>
  <c r="E189" i="2"/>
  <c r="G189" i="2" s="1"/>
  <c r="F180" i="3"/>
  <c r="F190" i="3" s="1"/>
  <c r="F289" i="3" s="1"/>
  <c r="F291" i="3" s="1"/>
  <c r="F302" i="3" s="1"/>
  <c r="E287" i="1"/>
  <c r="G287" i="1" l="1"/>
  <c r="E288" i="1"/>
  <c r="G288" i="1" s="1"/>
  <c r="E180" i="1"/>
  <c r="G99" i="1"/>
  <c r="G99" i="3"/>
  <c r="E180" i="3"/>
  <c r="E288" i="2"/>
  <c r="G288" i="2" s="1"/>
  <c r="G240" i="2"/>
  <c r="G99" i="2"/>
  <c r="E180" i="2"/>
  <c r="E190" i="3" l="1"/>
  <c r="G180" i="3"/>
  <c r="E190" i="2"/>
  <c r="G180" i="2"/>
  <c r="E190" i="1"/>
  <c r="G180" i="1"/>
  <c r="G190" i="1" l="1"/>
  <c r="E289" i="1"/>
  <c r="G190" i="2"/>
  <c r="E289" i="2"/>
  <c r="E289" i="3"/>
  <c r="G190" i="3"/>
  <c r="G289" i="3" l="1"/>
  <c r="E291" i="3"/>
  <c r="E291" i="2"/>
  <c r="G289" i="2"/>
  <c r="E291" i="1"/>
  <c r="G289" i="1"/>
  <c r="E302" i="3" l="1"/>
  <c r="G302" i="3" s="1"/>
  <c r="G291" i="3"/>
  <c r="G291" i="1"/>
  <c r="E302" i="1"/>
  <c r="G302" i="1" s="1"/>
  <c r="E302" i="2"/>
  <c r="G302" i="2" s="1"/>
  <c r="G291" i="2"/>
</calcChain>
</file>

<file path=xl/sharedStrings.xml><?xml version="1.0" encoding="utf-8"?>
<sst xmlns="http://schemas.openxmlformats.org/spreadsheetml/2006/main" count="945" uniqueCount="297">
  <si>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</si>
  <si>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松江市社会福祉協議会社会福祉事業  事業活動計算書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</si>
  <si>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</si>
  <si>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</si>
  <si>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</si>
  <si>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</si>
  <si>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</si>
  <si>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</si>
  <si>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</si>
  <si>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</si>
  <si>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</si>
  <si>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居宅介護料収益</t>
  </si>
  <si>
    <t>　　介護報酬収益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</si>
  <si>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</si>
  <si>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</si>
  <si>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</si>
  <si>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</si>
  <si>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</si>
  <si>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</si>
  <si>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</si>
  <si>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</si>
  <si>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</si>
  <si>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</si>
  <si>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</si>
  <si>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</si>
  <si>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</si>
  <si>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食費収益（一般）</t>
  </si>
  <si>
    <t>　　その他の利用料収益</t>
  </si>
  <si>
    <t>　その他の事業収益</t>
  </si>
  <si>
    <t>　　補助金事業収益（介護保険」</t>
  </si>
  <si>
    <t>　　受託事業収益（介護保険）</t>
  </si>
  <si>
    <t>障害福祉サービス等事業収益</t>
  </si>
  <si>
    <t>　自立支援給付費収益</t>
  </si>
  <si>
    <t>　　介護給付費収益</t>
  </si>
  <si>
    <t>　利用者負担金収益</t>
  </si>
  <si>
    <t>　　補助金事業収益（一般）</t>
  </si>
  <si>
    <t>　　受託事業収益（一般）</t>
  </si>
  <si>
    <t>会費収益</t>
  </si>
  <si>
    <t>　一般会費収益</t>
  </si>
  <si>
    <t>　特別会費収益</t>
  </si>
  <si>
    <t>　法人会費収益</t>
  </si>
  <si>
    <t>　団体会費収益</t>
  </si>
  <si>
    <t>寄付金収益</t>
  </si>
  <si>
    <t>　寄付金収益</t>
  </si>
  <si>
    <t>　経常経費寄付金収益</t>
  </si>
  <si>
    <t>経常経費補助金収益</t>
  </si>
  <si>
    <t>　県補助金収益</t>
  </si>
  <si>
    <t>　　県補助金収益</t>
  </si>
  <si>
    <t>　市補助金収益</t>
  </si>
  <si>
    <t>　　社協運営補助金収益</t>
  </si>
  <si>
    <t>　　ボランティアセンター活動補助金収益</t>
  </si>
  <si>
    <t>　　すこやかライフ推進事業補助金収益</t>
  </si>
  <si>
    <t>　　その他市補助金収益</t>
  </si>
  <si>
    <t>　県社協補助金収益</t>
  </si>
  <si>
    <t>　　県社協補助金収益</t>
  </si>
  <si>
    <t>　その他補助金収益</t>
  </si>
  <si>
    <t>　　その他補助金収益</t>
  </si>
  <si>
    <t>　共同募金配分金収益</t>
  </si>
  <si>
    <t>　　一般募金配分金収益</t>
  </si>
  <si>
    <t>　　歳末たすけあい配分金収益</t>
  </si>
  <si>
    <t>　　災害準備金収益</t>
  </si>
  <si>
    <t>受託金収益</t>
  </si>
  <si>
    <t>　県受託金収益</t>
  </si>
  <si>
    <t>　　県受託金収入</t>
  </si>
  <si>
    <t>　市区町村受託金収益</t>
  </si>
  <si>
    <t>　　障がい児者相談事業受託金収益</t>
  </si>
  <si>
    <t>　　介護認定訪問調査事業受託金収益</t>
  </si>
  <si>
    <t>　　なごやか寄り合い事業受託金収益</t>
  </si>
  <si>
    <t>　　成年後見推進事業受託金収益</t>
  </si>
  <si>
    <t>　　生活支援コーディネート事業受託金収益</t>
  </si>
  <si>
    <t>　　福祉ボランティアポイント事業受託金収益</t>
  </si>
  <si>
    <t>　　生活困窮者自立相談支援事業受託金収益</t>
  </si>
  <si>
    <t>　　児童センター受託金収益</t>
  </si>
  <si>
    <t>　　地域包括支援センター事業受託金収益」</t>
  </si>
  <si>
    <t>　　在宅医療介護連携推進事業受託金収益</t>
  </si>
  <si>
    <t>　　移送サービス事業受託金収益</t>
  </si>
  <si>
    <t>　　総合福祉センター受託金収益</t>
  </si>
  <si>
    <t>　　老人福祉センター受託金収益</t>
  </si>
  <si>
    <t>　　高齢者生活支援センター受託金収益</t>
  </si>
  <si>
    <t>　　西ふれあいプラザ受託金収益</t>
  </si>
  <si>
    <t>　　その他市区町村受託金収益</t>
  </si>
  <si>
    <t>　全社協受託金</t>
  </si>
  <si>
    <t>　　全社協受託金収益</t>
  </si>
  <si>
    <t>　都道府県社協受託金収益</t>
  </si>
  <si>
    <t>　　生活福祉資金貸付事業受託金収益</t>
  </si>
  <si>
    <t>　　福祉サービス利用援助事業受託金収益</t>
  </si>
  <si>
    <t>　　その他県社協受託金収益</t>
  </si>
  <si>
    <t>　その他受託金収益</t>
  </si>
  <si>
    <t>　　その他受託金収益</t>
  </si>
  <si>
    <t>事業収益</t>
  </si>
  <si>
    <t>　参加費収益</t>
  </si>
  <si>
    <t>　利用料収益</t>
  </si>
  <si>
    <t>　会費収益</t>
  </si>
  <si>
    <t>負担金収益</t>
  </si>
  <si>
    <t>　負担金収益</t>
  </si>
  <si>
    <t>　　日赤事務費負担金収益</t>
  </si>
  <si>
    <t>　　福祉会負担金収益</t>
  </si>
  <si>
    <t>　　その他負担金収益</t>
  </si>
  <si>
    <t>その他の収益</t>
  </si>
  <si>
    <t>　その他の収益</t>
  </si>
  <si>
    <t>　　退職手当積立基金預け金差益</t>
  </si>
  <si>
    <t>　　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</si>
  <si>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</si>
  <si>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</si>
  <si>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</si>
  <si>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</si>
  <si>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</si>
  <si>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</si>
  <si>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非常勤職員給与</t>
  </si>
  <si>
    <t>　派遣職員費</t>
  </si>
  <si>
    <t>　退職給付費用</t>
  </si>
  <si>
    <t>　法定福利費</t>
  </si>
  <si>
    <t>事業費</t>
  </si>
  <si>
    <t>　諸謝金</t>
  </si>
  <si>
    <t>　旅費交通費</t>
  </si>
  <si>
    <t>　研修研究費</t>
  </si>
  <si>
    <t>　消耗器具備品費支出</t>
  </si>
  <si>
    <t>　印刷製本費</t>
  </si>
  <si>
    <t>　水道光熱費支出</t>
  </si>
  <si>
    <t>　燃料費支出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</si>
  <si>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</si>
  <si>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</si>
  <si>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</si>
  <si>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</si>
  <si>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</si>
  <si>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</si>
  <si>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保険料支出</t>
  </si>
  <si>
    <t>　賃借料支出</t>
  </si>
  <si>
    <t>　租税公課</t>
  </si>
  <si>
    <t>　保守料</t>
  </si>
  <si>
    <t>　車輛費支出</t>
  </si>
  <si>
    <t>　給食費</t>
  </si>
  <si>
    <t>　介護用品費</t>
  </si>
  <si>
    <t>　渉外費</t>
  </si>
  <si>
    <t>　諸会費</t>
  </si>
  <si>
    <t>　保健衛生費支出</t>
  </si>
  <si>
    <t>　保育材料費支出</t>
  </si>
  <si>
    <t>　教養娯楽費支出</t>
  </si>
  <si>
    <t>　雑費</t>
  </si>
  <si>
    <t>事務費</t>
  </si>
  <si>
    <t>　福利厚生費</t>
  </si>
  <si>
    <t>　事務消耗品費</t>
  </si>
  <si>
    <t>　水道光熱費</t>
  </si>
  <si>
    <t>　燃料費</t>
  </si>
  <si>
    <t>　保険料</t>
  </si>
  <si>
    <t>　賃借料</t>
  </si>
  <si>
    <t>　車両費</t>
  </si>
  <si>
    <t>利用者負担軽減額</t>
  </si>
  <si>
    <t>　利用者負担軽減額</t>
  </si>
  <si>
    <t>分担金費用</t>
  </si>
  <si>
    <t>　分担金費用</t>
  </si>
  <si>
    <t>助成金費用</t>
  </si>
  <si>
    <t>　助成金費用</t>
  </si>
  <si>
    <t>　　福祉団体助成金費用</t>
  </si>
  <si>
    <t>　　すこやかライフ推進事業助成金費用</t>
  </si>
  <si>
    <t>　　地区社協助成金費用</t>
  </si>
  <si>
    <t>　　指定寄付金費用</t>
  </si>
  <si>
    <t>　　その他の助成金費用</t>
  </si>
  <si>
    <t>基金組入額</t>
  </si>
  <si>
    <t>　福祉事業基金組入額</t>
  </si>
  <si>
    <t>　財政調整基金組入額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</si>
  <si>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</si>
  <si>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</si>
  <si>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</si>
  <si>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</si>
  <si>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</si>
  <si>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　その他の費用</t>
  </si>
  <si>
    <t>　　退職手当積立基金預け金差損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</si>
  <si>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</si>
  <si>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</si>
  <si>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</si>
  <si>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</si>
  <si>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　受取金利息配当金収益</t>
  </si>
  <si>
    <t>その他のサービス活動外収益</t>
  </si>
  <si>
    <t>　受入研修費収益</t>
  </si>
  <si>
    <t>　利用者等外給食収益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</si>
  <si>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</si>
  <si>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</si>
  <si>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</si>
  <si>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</si>
  <si>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</si>
  <si>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</si>
  <si>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</si>
  <si>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</si>
  <si>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施設整備等寄附金収益</t>
  </si>
  <si>
    <t>　施設整備等寄附金収益</t>
  </si>
  <si>
    <t>固定資産受贈額</t>
  </si>
  <si>
    <t>　土地受贈額</t>
  </si>
  <si>
    <t>　建物受贈額</t>
  </si>
  <si>
    <t>　車両運搬具受贈額</t>
  </si>
  <si>
    <t>　器具及び備品受贈額</t>
  </si>
  <si>
    <t>固定資産売却益</t>
  </si>
  <si>
    <t>　車輌運搬具売却益</t>
  </si>
  <si>
    <t>　器具及び備品売却益</t>
  </si>
  <si>
    <t>　その他売却収益</t>
  </si>
  <si>
    <t>事業区分間繰入金収益</t>
  </si>
  <si>
    <t>　事業区分間繰入金収益</t>
  </si>
  <si>
    <t>　　社会福祉事業区分繰入金収益</t>
  </si>
  <si>
    <t>　　公益事業区分繰入金収益</t>
  </si>
  <si>
    <t>拠点区分間繰入金収益</t>
  </si>
  <si>
    <t>　拠点区分間繰入金収益</t>
  </si>
  <si>
    <t>　　社会福祉事業拠点区分繰入金収益</t>
  </si>
  <si>
    <t>　　介護センター事業拠点区分繰入金収益</t>
  </si>
  <si>
    <t>サービス区分間繰入金収益</t>
  </si>
  <si>
    <t>　サービス区分間繰入金収益</t>
  </si>
  <si>
    <t>　　法人運営事業サービス区分間繰入金収益</t>
  </si>
  <si>
    <t>　　篤志寄付金配分事業サービス区分間繰入金収益</t>
  </si>
  <si>
    <t>　　なごやか寄り合い事業サービス区分間繰入金収益</t>
  </si>
  <si>
    <t>　　生活困窮者自立相談支援事業サービス区分間繰入金収益</t>
  </si>
  <si>
    <t>　　成年後見推進事業サービス区分間繰入金収益</t>
  </si>
  <si>
    <t>　　障がい児（者）相談事業サービス区分間繰入金収益</t>
  </si>
  <si>
    <t>　　介護員養成事業サービス区分間繰入金収収益</t>
  </si>
  <si>
    <t>　　介護認定訪問調査事業サービス区分間繰入金収益</t>
  </si>
  <si>
    <t>　　生活支援コーディネート事業受託サービス区分間繰入金収益</t>
  </si>
  <si>
    <t>　　松江社協居宅介支援護事業サービス区分間繰入金収益</t>
  </si>
  <si>
    <t>　　美保関居宅介護支援事業サービス区分間繰入金収益</t>
  </si>
  <si>
    <t>　　松南居宅介護支援事業サービス区分間繰入金収益</t>
  </si>
  <si>
    <t>　　宍道居宅介護支援事業サービス区分間繰入金収益</t>
  </si>
  <si>
    <t>　　美保関通所介護事業サービス区分間繰入金収益</t>
  </si>
  <si>
    <t>　　松江社協訪問介護事業サービス区分間繰入金収益</t>
  </si>
  <si>
    <t>　　美保関訪問介護事業サービス区分間繰入金収益</t>
  </si>
  <si>
    <t>　　松南訪問介護事業サービス区分間繰入金収益</t>
  </si>
  <si>
    <t>　　宍道訪問介護事業サービス区分間繰入金収益</t>
  </si>
  <si>
    <t>　　松江社協障がい者居宅等介護事業サービス区分間繰入金収益</t>
  </si>
  <si>
    <t>　　美保関障がい者居宅等介護事業サービス区分間繰入金収益</t>
  </si>
  <si>
    <t>　　松南障がい者居宅等介護事業サービス区分間繰入金収益</t>
  </si>
  <si>
    <t>　　宍道障がい者居宅等介護事業サービス区分間繰入金収益</t>
  </si>
  <si>
    <t>　　その他事業サービス区分間繰入金収益</t>
  </si>
  <si>
    <t>事業区分間固定資産移管収益</t>
  </si>
  <si>
    <t>拠点区分間固定資産移管収益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</si>
  <si>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</si>
  <si>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</si>
  <si>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</si>
  <si>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</si>
  <si>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</si>
  <si>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</si>
  <si>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</si>
  <si>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</si>
  <si>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</si>
  <si>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</si>
  <si>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</si>
  <si>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</si>
  <si>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　事業区分間繰入金費用</t>
  </si>
  <si>
    <t>　　社会福祉事業区分繰入金費用</t>
  </si>
  <si>
    <t>　　公益事業区分繰入金費用</t>
  </si>
  <si>
    <t>拠点区分間繰入金費用</t>
  </si>
  <si>
    <t>　拠点区分間繰入金費用</t>
  </si>
  <si>
    <t>　　社会福祉事業拠点区分繰入金費用</t>
  </si>
  <si>
    <t>　　介護センター事業拠点区分繰入金費用</t>
  </si>
  <si>
    <t>サービス区分間繰入金費用</t>
  </si>
  <si>
    <t>　サービス区分間繰入金費用</t>
  </si>
  <si>
    <t>　　法人運営事業サービス区分間繰入金費用</t>
  </si>
  <si>
    <t>　　企画広報事業サービス区分間繰入金費用</t>
  </si>
  <si>
    <t>　　ボランティアセンター事業サービス区分間繰入金費用</t>
  </si>
  <si>
    <t>　　福祉でまちづくり事業サービス区分間繰入金費用</t>
  </si>
  <si>
    <t>　　総合相談事業サービス区分間繰入金費用</t>
  </si>
  <si>
    <t>　　福祉サービス利用援助事業サービス区分間繰入金費用</t>
  </si>
  <si>
    <t>　　成年後見推進事業サービス区分間繰入金費用</t>
  </si>
  <si>
    <t>　　ゆうあいヘルプ事業サービス区分間繰入金費用</t>
  </si>
  <si>
    <t>　　民生融金貸付事業サービス区分間繰入金費用</t>
  </si>
  <si>
    <t>　　松江社協居宅介護支援事業サービス区分間繰入金費用</t>
  </si>
  <si>
    <t>　　美保関居宅介護支援事業サービス区分間繰入金費用</t>
  </si>
  <si>
    <t>　　松南居宅介護支援事業サービス区分間繰入金費用</t>
  </si>
  <si>
    <t>　　宍道居宅介護支援事業サービス区分間繰入金費用</t>
  </si>
  <si>
    <t>　　美保関通所介護事業サービス区分間繰入金費用</t>
  </si>
  <si>
    <t>　　松江社協訪問介護事業サービス区分間繰入金費用</t>
  </si>
  <si>
    <t>　　美保関訪問介護事業サービス区分間繰入金費用</t>
  </si>
  <si>
    <t>　　松南訪問介護事業サービス区分間繰入金費用</t>
  </si>
  <si>
    <t>　　宍道訪問介護事業サービス区分間繰入金費用</t>
  </si>
  <si>
    <t>　　松江社協障がい者居宅等介護事業サービス区分間繰入金費用</t>
  </si>
  <si>
    <t>　　美保関障がい者居宅等介護事業サービス区分間繰入金費用</t>
  </si>
  <si>
    <t>　　松南障がい者居宅等介護事業サービス区分間繰入金費用</t>
  </si>
  <si>
    <t>　　宍道障がい者居宅等介護事業サービス区分間繰入金費用</t>
  </si>
  <si>
    <t>　　その他事業サービス区分間繰入金費用</t>
  </si>
  <si>
    <t>事業区分間固定資産移管費用</t>
  </si>
  <si>
    <t>拠点区分間固定資産移管費用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</si>
  <si>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</si>
  <si>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</si>
  <si>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</si>
  <si>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</si>
  <si>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</si>
  <si>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</si>
  <si>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</si>
  <si>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</si>
  <si>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</si>
  <si>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</si>
  <si>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　福祉事業基金取崩額</t>
  </si>
  <si>
    <t>　財政調整基金取崩額</t>
  </si>
  <si>
    <t>基金取崩額（１５）</t>
  </si>
  <si>
    <t>　財政調整基金取崩額額</t>
  </si>
  <si>
    <t>その他の積立金取崩額（１６）</t>
  </si>
  <si>
    <t>　介護保険事業積立金取崩額額</t>
  </si>
  <si>
    <t>その他の積立金積立額（１７）</t>
  </si>
  <si>
    <t>　介護保険事業積立金積立額</t>
  </si>
  <si>
    <t>次期繰越活動増減差額（１８）＝（１３）＋（１４）＋（１５）＋（１６）－（１７）</t>
  </si>
  <si>
    <t>松江市社会福祉協議会介護センター事業  事業活動計算書</t>
    <phoneticPr fontId="4"/>
  </si>
  <si>
    <t>松江市社会福祉協議会公益事業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</si>
</sst>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11" xfId="2" applyNumberFormat="1" applyFont="1" applyFill="1" applyBorder="1">
      <alignment horizontal="left" vertical="top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4" xfId="2" applyNumberFormat="1" applyFont="1" applyFill="1" applyBorder="1" applyAlignment="1">
      <alignment horizontal="left" vertical="center" textRotation="255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0D1D3ED3-3AF7-41F2-8DC9-E4E2E8923A19}"/>
    <cellStyle name="標準 3" xfId="1" xr:uid="{5D18419C-6E02-421C-991F-7A933ABFC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5812-446F-4EE9-AC8D-08734CCE5D56}">
  <sheetPr>
    <pageSetUpPr fitToPage="1"/>
  </sheetPr>
  <dimension ref="B1:G302"/>
  <sheetViews>
    <sheetView showGridLines="0" tabSelected="1" workbookViewId="0">
      <selection activeCell="F5" sqref="F5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31" t="s">
        <v>1</v>
      </c>
      <c r="C2" s="31"/>
      <c r="D2" s="31"/>
      <c r="E2" s="31"/>
      <c r="F2" s="31"/>
      <c r="G2" s="31"/>
    </row>
    <row r="3" spans="2:7" ht="21" x14ac:dyDescent="0.4">
      <c r="B3" s="32" t="s">
        <v>2</v>
      </c>
      <c r="C3" s="32"/>
      <c r="D3" s="32"/>
      <c r="E3" s="32"/>
      <c r="F3" s="32"/>
      <c r="G3" s="32"/>
    </row>
    <row r="4" spans="2:7" x14ac:dyDescent="0.4">
      <c r="B4" s="4"/>
      <c r="C4" s="4"/>
      <c r="D4" s="4"/>
      <c r="E4" s="4"/>
      <c r="F4" s="2"/>
      <c r="G4" s="4" t="s">
        <v>3</v>
      </c>
    </row>
    <row r="5" spans="2:7" x14ac:dyDescent="0.4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 x14ac:dyDescent="0.4">
      <c r="B6" s="28" t="s">
        <v>8</v>
      </c>
      <c r="C6" s="28" t="s">
        <v>9</v>
      </c>
      <c r="D6" s="6" t="s">
        <v>10</v>
      </c>
      <c r="E6" s="7">
        <f>+E7+E14+E17+E21+E24</f>
        <v>261200</v>
      </c>
      <c r="F6" s="7">
        <f>+F7+F14+F17+F21+F24</f>
        <v>15700</v>
      </c>
      <c r="G6" s="7">
        <f>E6-F6</f>
        <v>245500</v>
      </c>
    </row>
    <row r="7" spans="2:7" x14ac:dyDescent="0.4">
      <c r="B7" s="29"/>
      <c r="C7" s="29"/>
      <c r="D7" s="8" t="s">
        <v>11</v>
      </c>
      <c r="E7" s="9">
        <f>+E8+E9+E10+E11+E12+E13</f>
        <v>0</v>
      </c>
      <c r="F7" s="9">
        <f>+F8+F9+F10+F11+F12+F13</f>
        <v>0</v>
      </c>
      <c r="G7" s="9">
        <f t="shared" ref="G7:G70" si="0">E7-F7</f>
        <v>0</v>
      </c>
    </row>
    <row r="8" spans="2:7" x14ac:dyDescent="0.4">
      <c r="B8" s="29"/>
      <c r="C8" s="29"/>
      <c r="D8" s="8" t="s">
        <v>12</v>
      </c>
      <c r="E8" s="9"/>
      <c r="F8" s="9"/>
      <c r="G8" s="9">
        <f t="shared" si="0"/>
        <v>0</v>
      </c>
    </row>
    <row r="9" spans="2:7" x14ac:dyDescent="0.4">
      <c r="B9" s="29"/>
      <c r="C9" s="29"/>
      <c r="D9" s="8" t="s">
        <v>13</v>
      </c>
      <c r="E9" s="9"/>
      <c r="F9" s="9"/>
      <c r="G9" s="9">
        <f t="shared" si="0"/>
        <v>0</v>
      </c>
    </row>
    <row r="10" spans="2:7" x14ac:dyDescent="0.4">
      <c r="B10" s="29"/>
      <c r="C10" s="29"/>
      <c r="D10" s="8" t="s">
        <v>14</v>
      </c>
      <c r="E10" s="9"/>
      <c r="F10" s="9"/>
      <c r="G10" s="9">
        <f t="shared" si="0"/>
        <v>0</v>
      </c>
    </row>
    <row r="11" spans="2:7" x14ac:dyDescent="0.4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 x14ac:dyDescent="0.4">
      <c r="B12" s="29"/>
      <c r="C12" s="29"/>
      <c r="D12" s="8" t="s">
        <v>16</v>
      </c>
      <c r="E12" s="9"/>
      <c r="F12" s="9"/>
      <c r="G12" s="9">
        <f t="shared" si="0"/>
        <v>0</v>
      </c>
    </row>
    <row r="13" spans="2:7" x14ac:dyDescent="0.4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 x14ac:dyDescent="0.4">
      <c r="B14" s="29"/>
      <c r="C14" s="29"/>
      <c r="D14" s="8" t="s">
        <v>18</v>
      </c>
      <c r="E14" s="9">
        <f>+E15+E16</f>
        <v>0</v>
      </c>
      <c r="F14" s="9">
        <f>+F15+F16</f>
        <v>0</v>
      </c>
      <c r="G14" s="9">
        <f t="shared" si="0"/>
        <v>0</v>
      </c>
    </row>
    <row r="15" spans="2:7" x14ac:dyDescent="0.4">
      <c r="B15" s="29"/>
      <c r="C15" s="29"/>
      <c r="D15" s="8" t="s">
        <v>19</v>
      </c>
      <c r="E15" s="9"/>
      <c r="F15" s="9"/>
      <c r="G15" s="9">
        <f t="shared" si="0"/>
        <v>0</v>
      </c>
    </row>
    <row r="16" spans="2:7" x14ac:dyDescent="0.4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 x14ac:dyDescent="0.4">
      <c r="B17" s="29"/>
      <c r="C17" s="29"/>
      <c r="D17" s="8" t="s">
        <v>21</v>
      </c>
      <c r="E17" s="9">
        <f>+E18+E19+E20</f>
        <v>261200</v>
      </c>
      <c r="F17" s="9">
        <f>+F18+F19+F20</f>
        <v>15700</v>
      </c>
      <c r="G17" s="9">
        <f t="shared" si="0"/>
        <v>245500</v>
      </c>
    </row>
    <row r="18" spans="2:7" x14ac:dyDescent="0.4">
      <c r="B18" s="29"/>
      <c r="C18" s="29"/>
      <c r="D18" s="8" t="s">
        <v>22</v>
      </c>
      <c r="E18" s="9">
        <v>232000</v>
      </c>
      <c r="F18" s="9">
        <v>13500</v>
      </c>
      <c r="G18" s="9">
        <f t="shared" si="0"/>
        <v>218500</v>
      </c>
    </row>
    <row r="19" spans="2:7" x14ac:dyDescent="0.4">
      <c r="B19" s="29"/>
      <c r="C19" s="29"/>
      <c r="D19" s="8" t="s">
        <v>23</v>
      </c>
      <c r="E19" s="9"/>
      <c r="F19" s="9"/>
      <c r="G19" s="9">
        <f t="shared" si="0"/>
        <v>0</v>
      </c>
    </row>
    <row r="20" spans="2:7" x14ac:dyDescent="0.4">
      <c r="B20" s="29"/>
      <c r="C20" s="29"/>
      <c r="D20" s="8" t="s">
        <v>24</v>
      </c>
      <c r="E20" s="9">
        <v>29200</v>
      </c>
      <c r="F20" s="9">
        <v>2200</v>
      </c>
      <c r="G20" s="9">
        <f t="shared" si="0"/>
        <v>27000</v>
      </c>
    </row>
    <row r="21" spans="2:7" x14ac:dyDescent="0.4">
      <c r="B21" s="29"/>
      <c r="C21" s="29"/>
      <c r="D21" s="8" t="s">
        <v>25</v>
      </c>
      <c r="E21" s="9">
        <f>+E22+E23</f>
        <v>0</v>
      </c>
      <c r="F21" s="9">
        <f>+F22+F23</f>
        <v>0</v>
      </c>
      <c r="G21" s="9">
        <f t="shared" si="0"/>
        <v>0</v>
      </c>
    </row>
    <row r="22" spans="2:7" x14ac:dyDescent="0.4">
      <c r="B22" s="29"/>
      <c r="C22" s="29"/>
      <c r="D22" s="8" t="s">
        <v>26</v>
      </c>
      <c r="E22" s="9"/>
      <c r="F22" s="9"/>
      <c r="G22" s="9">
        <f t="shared" si="0"/>
        <v>0</v>
      </c>
    </row>
    <row r="23" spans="2:7" x14ac:dyDescent="0.4">
      <c r="B23" s="29"/>
      <c r="C23" s="29"/>
      <c r="D23" s="8" t="s">
        <v>27</v>
      </c>
      <c r="E23" s="9"/>
      <c r="F23" s="9"/>
      <c r="G23" s="9">
        <f t="shared" si="0"/>
        <v>0</v>
      </c>
    </row>
    <row r="24" spans="2:7" x14ac:dyDescent="0.4">
      <c r="B24" s="29"/>
      <c r="C24" s="29"/>
      <c r="D24" s="8" t="s">
        <v>28</v>
      </c>
      <c r="E24" s="9">
        <f>+E25+E26</f>
        <v>0</v>
      </c>
      <c r="F24" s="9">
        <f>+F25+F26</f>
        <v>0</v>
      </c>
      <c r="G24" s="9">
        <f t="shared" si="0"/>
        <v>0</v>
      </c>
    </row>
    <row r="25" spans="2:7" x14ac:dyDescent="0.4">
      <c r="B25" s="29"/>
      <c r="C25" s="29"/>
      <c r="D25" s="8" t="s">
        <v>29</v>
      </c>
      <c r="E25" s="9"/>
      <c r="F25" s="9"/>
      <c r="G25" s="9">
        <f t="shared" si="0"/>
        <v>0</v>
      </c>
    </row>
    <row r="26" spans="2:7" x14ac:dyDescent="0.4">
      <c r="B26" s="29"/>
      <c r="C26" s="29"/>
      <c r="D26" s="8" t="s">
        <v>30</v>
      </c>
      <c r="E26" s="9"/>
      <c r="F26" s="9"/>
      <c r="G26" s="9">
        <f t="shared" si="0"/>
        <v>0</v>
      </c>
    </row>
    <row r="27" spans="2:7" x14ac:dyDescent="0.4">
      <c r="B27" s="29"/>
      <c r="C27" s="29"/>
      <c r="D27" s="8" t="s">
        <v>31</v>
      </c>
      <c r="E27" s="9">
        <f>+E28+E30+E31</f>
        <v>0</v>
      </c>
      <c r="F27" s="9">
        <f>+F28+F30+F31</f>
        <v>0</v>
      </c>
      <c r="G27" s="9">
        <f t="shared" si="0"/>
        <v>0</v>
      </c>
    </row>
    <row r="28" spans="2:7" x14ac:dyDescent="0.4">
      <c r="B28" s="29"/>
      <c r="C28" s="29"/>
      <c r="D28" s="8" t="s">
        <v>32</v>
      </c>
      <c r="E28" s="9">
        <f>+E29</f>
        <v>0</v>
      </c>
      <c r="F28" s="9">
        <f>+F29</f>
        <v>0</v>
      </c>
      <c r="G28" s="9">
        <f t="shared" si="0"/>
        <v>0</v>
      </c>
    </row>
    <row r="29" spans="2:7" x14ac:dyDescent="0.4">
      <c r="B29" s="29"/>
      <c r="C29" s="29"/>
      <c r="D29" s="8" t="s">
        <v>33</v>
      </c>
      <c r="E29" s="9"/>
      <c r="F29" s="9"/>
      <c r="G29" s="9">
        <f t="shared" si="0"/>
        <v>0</v>
      </c>
    </row>
    <row r="30" spans="2:7" x14ac:dyDescent="0.4">
      <c r="B30" s="29"/>
      <c r="C30" s="29"/>
      <c r="D30" s="8" t="s">
        <v>34</v>
      </c>
      <c r="E30" s="9"/>
      <c r="F30" s="9"/>
      <c r="G30" s="9">
        <f t="shared" si="0"/>
        <v>0</v>
      </c>
    </row>
    <row r="31" spans="2:7" x14ac:dyDescent="0.4">
      <c r="B31" s="29"/>
      <c r="C31" s="29"/>
      <c r="D31" s="8" t="s">
        <v>28</v>
      </c>
      <c r="E31" s="9">
        <f>+E32+E33</f>
        <v>0</v>
      </c>
      <c r="F31" s="9">
        <f>+F32+F33</f>
        <v>0</v>
      </c>
      <c r="G31" s="9">
        <f t="shared" si="0"/>
        <v>0</v>
      </c>
    </row>
    <row r="32" spans="2:7" x14ac:dyDescent="0.4">
      <c r="B32" s="29"/>
      <c r="C32" s="29"/>
      <c r="D32" s="8" t="s">
        <v>35</v>
      </c>
      <c r="E32" s="9"/>
      <c r="F32" s="9"/>
      <c r="G32" s="9">
        <f t="shared" si="0"/>
        <v>0</v>
      </c>
    </row>
    <row r="33" spans="2:7" x14ac:dyDescent="0.4">
      <c r="B33" s="29"/>
      <c r="C33" s="29"/>
      <c r="D33" s="8" t="s">
        <v>36</v>
      </c>
      <c r="E33" s="9"/>
      <c r="F33" s="9"/>
      <c r="G33" s="9">
        <f t="shared" si="0"/>
        <v>0</v>
      </c>
    </row>
    <row r="34" spans="2:7" x14ac:dyDescent="0.4">
      <c r="B34" s="29"/>
      <c r="C34" s="29"/>
      <c r="D34" s="8" t="s">
        <v>37</v>
      </c>
      <c r="E34" s="9">
        <f>+E35+E36+E37+E38</f>
        <v>28664712</v>
      </c>
      <c r="F34" s="9">
        <f>+F35+F36+F37+F38</f>
        <v>29139754</v>
      </c>
      <c r="G34" s="9">
        <f t="shared" si="0"/>
        <v>-475042</v>
      </c>
    </row>
    <row r="35" spans="2:7" x14ac:dyDescent="0.4">
      <c r="B35" s="29"/>
      <c r="C35" s="29"/>
      <c r="D35" s="8" t="s">
        <v>38</v>
      </c>
      <c r="E35" s="9">
        <v>27507712</v>
      </c>
      <c r="F35" s="9">
        <v>27986754</v>
      </c>
      <c r="G35" s="9">
        <f t="shared" si="0"/>
        <v>-479042</v>
      </c>
    </row>
    <row r="36" spans="2:7" x14ac:dyDescent="0.4">
      <c r="B36" s="29"/>
      <c r="C36" s="29"/>
      <c r="D36" s="8" t="s">
        <v>39</v>
      </c>
      <c r="E36" s="9">
        <v>182000</v>
      </c>
      <c r="F36" s="9">
        <v>210000</v>
      </c>
      <c r="G36" s="9">
        <f t="shared" si="0"/>
        <v>-28000</v>
      </c>
    </row>
    <row r="37" spans="2:7" x14ac:dyDescent="0.4">
      <c r="B37" s="29"/>
      <c r="C37" s="29"/>
      <c r="D37" s="8" t="s">
        <v>40</v>
      </c>
      <c r="E37" s="9">
        <v>715000</v>
      </c>
      <c r="F37" s="9">
        <v>695000</v>
      </c>
      <c r="G37" s="9">
        <f t="shared" si="0"/>
        <v>20000</v>
      </c>
    </row>
    <row r="38" spans="2:7" x14ac:dyDescent="0.4">
      <c r="B38" s="29"/>
      <c r="C38" s="29"/>
      <c r="D38" s="8" t="s">
        <v>41</v>
      </c>
      <c r="E38" s="9">
        <v>260000</v>
      </c>
      <c r="F38" s="9">
        <v>248000</v>
      </c>
      <c r="G38" s="9">
        <f t="shared" si="0"/>
        <v>12000</v>
      </c>
    </row>
    <row r="39" spans="2:7" x14ac:dyDescent="0.4">
      <c r="B39" s="29"/>
      <c r="C39" s="29"/>
      <c r="D39" s="8" t="s">
        <v>42</v>
      </c>
      <c r="E39" s="9">
        <f>+E40+E41</f>
        <v>36724740</v>
      </c>
      <c r="F39" s="9">
        <f>+F40+F41</f>
        <v>31944962</v>
      </c>
      <c r="G39" s="9">
        <f t="shared" si="0"/>
        <v>4779778</v>
      </c>
    </row>
    <row r="40" spans="2:7" x14ac:dyDescent="0.4">
      <c r="B40" s="29"/>
      <c r="C40" s="29"/>
      <c r="D40" s="8" t="s">
        <v>43</v>
      </c>
      <c r="E40" s="9">
        <v>29646215</v>
      </c>
      <c r="F40" s="9">
        <v>29414500</v>
      </c>
      <c r="G40" s="9">
        <f t="shared" si="0"/>
        <v>231715</v>
      </c>
    </row>
    <row r="41" spans="2:7" x14ac:dyDescent="0.4">
      <c r="B41" s="29"/>
      <c r="C41" s="29"/>
      <c r="D41" s="8" t="s">
        <v>44</v>
      </c>
      <c r="E41" s="9">
        <v>7078525</v>
      </c>
      <c r="F41" s="9">
        <v>2530462</v>
      </c>
      <c r="G41" s="9">
        <f t="shared" si="0"/>
        <v>4548063</v>
      </c>
    </row>
    <row r="42" spans="2:7" x14ac:dyDescent="0.4">
      <c r="B42" s="29"/>
      <c r="C42" s="29"/>
      <c r="D42" s="8" t="s">
        <v>45</v>
      </c>
      <c r="E42" s="9">
        <f>+E43+E45+E50+E52+E54</f>
        <v>189202296</v>
      </c>
      <c r="F42" s="9">
        <f>+F43+F45+F50+F52+F54</f>
        <v>204263254</v>
      </c>
      <c r="G42" s="9">
        <f t="shared" si="0"/>
        <v>-15060958</v>
      </c>
    </row>
    <row r="43" spans="2:7" x14ac:dyDescent="0.4">
      <c r="B43" s="29"/>
      <c r="C43" s="29"/>
      <c r="D43" s="8" t="s">
        <v>46</v>
      </c>
      <c r="E43" s="9">
        <f>+E44</f>
        <v>0</v>
      </c>
      <c r="F43" s="9">
        <f>+F44</f>
        <v>0</v>
      </c>
      <c r="G43" s="9">
        <f t="shared" si="0"/>
        <v>0</v>
      </c>
    </row>
    <row r="44" spans="2:7" x14ac:dyDescent="0.4">
      <c r="B44" s="29"/>
      <c r="C44" s="29"/>
      <c r="D44" s="8" t="s">
        <v>47</v>
      </c>
      <c r="E44" s="9"/>
      <c r="F44" s="9"/>
      <c r="G44" s="9">
        <f t="shared" si="0"/>
        <v>0</v>
      </c>
    </row>
    <row r="45" spans="2:7" x14ac:dyDescent="0.4">
      <c r="B45" s="29"/>
      <c r="C45" s="29"/>
      <c r="D45" s="8" t="s">
        <v>48</v>
      </c>
      <c r="E45" s="9">
        <f>+E46+E47+E48+E49</f>
        <v>177519920</v>
      </c>
      <c r="F45" s="9">
        <f>+F46+F47+F48+F49</f>
        <v>188501448</v>
      </c>
      <c r="G45" s="9">
        <f t="shared" si="0"/>
        <v>-10981528</v>
      </c>
    </row>
    <row r="46" spans="2:7" x14ac:dyDescent="0.4">
      <c r="B46" s="29"/>
      <c r="C46" s="29"/>
      <c r="D46" s="8" t="s">
        <v>49</v>
      </c>
      <c r="E46" s="9">
        <v>133758628</v>
      </c>
      <c r="F46" s="9">
        <v>138698567</v>
      </c>
      <c r="G46" s="9">
        <f t="shared" si="0"/>
        <v>-4939939</v>
      </c>
    </row>
    <row r="47" spans="2:7" x14ac:dyDescent="0.4">
      <c r="B47" s="29"/>
      <c r="C47" s="29"/>
      <c r="D47" s="8" t="s">
        <v>50</v>
      </c>
      <c r="E47" s="9">
        <v>736000</v>
      </c>
      <c r="F47" s="9">
        <v>712000</v>
      </c>
      <c r="G47" s="9">
        <f t="shared" si="0"/>
        <v>24000</v>
      </c>
    </row>
    <row r="48" spans="2:7" x14ac:dyDescent="0.4">
      <c r="B48" s="29"/>
      <c r="C48" s="29"/>
      <c r="D48" s="8" t="s">
        <v>51</v>
      </c>
      <c r="E48" s="9"/>
      <c r="F48" s="9">
        <v>8700000</v>
      </c>
      <c r="G48" s="9">
        <f t="shared" si="0"/>
        <v>-8700000</v>
      </c>
    </row>
    <row r="49" spans="2:7" x14ac:dyDescent="0.4">
      <c r="B49" s="29"/>
      <c r="C49" s="29"/>
      <c r="D49" s="8" t="s">
        <v>52</v>
      </c>
      <c r="E49" s="9">
        <v>43025292</v>
      </c>
      <c r="F49" s="9">
        <v>40390881</v>
      </c>
      <c r="G49" s="9">
        <f t="shared" si="0"/>
        <v>2634411</v>
      </c>
    </row>
    <row r="50" spans="2:7" x14ac:dyDescent="0.4">
      <c r="B50" s="29"/>
      <c r="C50" s="29"/>
      <c r="D50" s="8" t="s">
        <v>53</v>
      </c>
      <c r="E50" s="9">
        <f>+E51</f>
        <v>0</v>
      </c>
      <c r="F50" s="9">
        <f>+F51</f>
        <v>4000000</v>
      </c>
      <c r="G50" s="9">
        <f t="shared" si="0"/>
        <v>-4000000</v>
      </c>
    </row>
    <row r="51" spans="2:7" x14ac:dyDescent="0.4">
      <c r="B51" s="29"/>
      <c r="C51" s="29"/>
      <c r="D51" s="8" t="s">
        <v>54</v>
      </c>
      <c r="E51" s="9"/>
      <c r="F51" s="9">
        <v>4000000</v>
      </c>
      <c r="G51" s="9">
        <f t="shared" si="0"/>
        <v>-4000000</v>
      </c>
    </row>
    <row r="52" spans="2:7" x14ac:dyDescent="0.4">
      <c r="B52" s="29"/>
      <c r="C52" s="29"/>
      <c r="D52" s="8" t="s">
        <v>55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x14ac:dyDescent="0.4">
      <c r="B53" s="29"/>
      <c r="C53" s="29"/>
      <c r="D53" s="8" t="s">
        <v>56</v>
      </c>
      <c r="E53" s="9"/>
      <c r="F53" s="9"/>
      <c r="G53" s="9">
        <f t="shared" si="0"/>
        <v>0</v>
      </c>
    </row>
    <row r="54" spans="2:7" x14ac:dyDescent="0.4">
      <c r="B54" s="29"/>
      <c r="C54" s="29"/>
      <c r="D54" s="8" t="s">
        <v>57</v>
      </c>
      <c r="E54" s="9">
        <f>+E55+E56+E57</f>
        <v>11682376</v>
      </c>
      <c r="F54" s="9">
        <f>+F55+F56+F57</f>
        <v>11761806</v>
      </c>
      <c r="G54" s="9">
        <f t="shared" si="0"/>
        <v>-79430</v>
      </c>
    </row>
    <row r="55" spans="2:7" x14ac:dyDescent="0.4">
      <c r="B55" s="29"/>
      <c r="C55" s="29"/>
      <c r="D55" s="8" t="s">
        <v>58</v>
      </c>
      <c r="E55" s="9">
        <v>11682376</v>
      </c>
      <c r="F55" s="9">
        <v>11761806</v>
      </c>
      <c r="G55" s="9">
        <f t="shared" si="0"/>
        <v>-79430</v>
      </c>
    </row>
    <row r="56" spans="2:7" x14ac:dyDescent="0.4">
      <c r="B56" s="29"/>
      <c r="C56" s="29"/>
      <c r="D56" s="8" t="s">
        <v>59</v>
      </c>
      <c r="E56" s="9"/>
      <c r="F56" s="9">
        <v>0</v>
      </c>
      <c r="G56" s="9">
        <f t="shared" si="0"/>
        <v>0</v>
      </c>
    </row>
    <row r="57" spans="2:7" x14ac:dyDescent="0.4">
      <c r="B57" s="29"/>
      <c r="C57" s="29"/>
      <c r="D57" s="8" t="s">
        <v>60</v>
      </c>
      <c r="E57" s="9"/>
      <c r="F57" s="9"/>
      <c r="G57" s="9">
        <f t="shared" si="0"/>
        <v>0</v>
      </c>
    </row>
    <row r="58" spans="2:7" x14ac:dyDescent="0.4">
      <c r="B58" s="29"/>
      <c r="C58" s="29"/>
      <c r="D58" s="8" t="s">
        <v>61</v>
      </c>
      <c r="E58" s="9">
        <f>+E59+E61+E78+E80+E84</f>
        <v>183697541</v>
      </c>
      <c r="F58" s="9">
        <f>+F59+F61+F78+F80+F84</f>
        <v>179087199</v>
      </c>
      <c r="G58" s="9">
        <f t="shared" si="0"/>
        <v>4610342</v>
      </c>
    </row>
    <row r="59" spans="2:7" x14ac:dyDescent="0.4">
      <c r="B59" s="29"/>
      <c r="C59" s="29"/>
      <c r="D59" s="8" t="s">
        <v>62</v>
      </c>
      <c r="E59" s="9">
        <f>+E60</f>
        <v>0</v>
      </c>
      <c r="F59" s="9">
        <f>+F60</f>
        <v>0</v>
      </c>
      <c r="G59" s="9">
        <f t="shared" si="0"/>
        <v>0</v>
      </c>
    </row>
    <row r="60" spans="2:7" x14ac:dyDescent="0.4">
      <c r="B60" s="29"/>
      <c r="C60" s="29"/>
      <c r="D60" s="8" t="s">
        <v>63</v>
      </c>
      <c r="E60" s="9"/>
      <c r="F60" s="9"/>
      <c r="G60" s="9">
        <f t="shared" si="0"/>
        <v>0</v>
      </c>
    </row>
    <row r="61" spans="2:7" x14ac:dyDescent="0.4">
      <c r="B61" s="29"/>
      <c r="C61" s="29"/>
      <c r="D61" s="8" t="s">
        <v>64</v>
      </c>
      <c r="E61" s="9">
        <f>+E62+E63+E64+E65+E66+E67+E68+E69+E70+E71+E72+E73+E74+E75+E76+E77</f>
        <v>165744241</v>
      </c>
      <c r="F61" s="9">
        <f>+F62+F63+F64+F65+F66+F67+F68+F69+F70+F71+F72+F73+F74+F75+F76+F77</f>
        <v>160842199</v>
      </c>
      <c r="G61" s="9">
        <f t="shared" si="0"/>
        <v>4902042</v>
      </c>
    </row>
    <row r="62" spans="2:7" x14ac:dyDescent="0.4">
      <c r="B62" s="29"/>
      <c r="C62" s="29"/>
      <c r="D62" s="8" t="s">
        <v>65</v>
      </c>
      <c r="E62" s="9">
        <v>29015504</v>
      </c>
      <c r="F62" s="9">
        <v>25617638</v>
      </c>
      <c r="G62" s="9">
        <f t="shared" si="0"/>
        <v>3397866</v>
      </c>
    </row>
    <row r="63" spans="2:7" x14ac:dyDescent="0.4">
      <c r="B63" s="29"/>
      <c r="C63" s="29"/>
      <c r="D63" s="8" t="s">
        <v>66</v>
      </c>
      <c r="E63" s="9">
        <v>86780618</v>
      </c>
      <c r="F63" s="9">
        <v>86232539</v>
      </c>
      <c r="G63" s="9">
        <f t="shared" si="0"/>
        <v>548079</v>
      </c>
    </row>
    <row r="64" spans="2:7" x14ac:dyDescent="0.4">
      <c r="B64" s="29"/>
      <c r="C64" s="29"/>
      <c r="D64" s="8" t="s">
        <v>67</v>
      </c>
      <c r="E64" s="9">
        <v>6894980</v>
      </c>
      <c r="F64" s="9">
        <v>6460350</v>
      </c>
      <c r="G64" s="9">
        <f t="shared" si="0"/>
        <v>434630</v>
      </c>
    </row>
    <row r="65" spans="2:7" x14ac:dyDescent="0.4">
      <c r="B65" s="29"/>
      <c r="C65" s="29"/>
      <c r="D65" s="8" t="s">
        <v>68</v>
      </c>
      <c r="E65" s="9">
        <v>1826675</v>
      </c>
      <c r="F65" s="9">
        <v>1730674</v>
      </c>
      <c r="G65" s="9">
        <f t="shared" si="0"/>
        <v>96001</v>
      </c>
    </row>
    <row r="66" spans="2:7" x14ac:dyDescent="0.4">
      <c r="B66" s="29"/>
      <c r="C66" s="29"/>
      <c r="D66" s="8" t="s">
        <v>69</v>
      </c>
      <c r="E66" s="9">
        <v>29292953</v>
      </c>
      <c r="F66" s="9">
        <v>28819825</v>
      </c>
      <c r="G66" s="9">
        <f t="shared" si="0"/>
        <v>473128</v>
      </c>
    </row>
    <row r="67" spans="2:7" x14ac:dyDescent="0.4">
      <c r="B67" s="29"/>
      <c r="C67" s="29"/>
      <c r="D67" s="8" t="s">
        <v>70</v>
      </c>
      <c r="E67" s="9">
        <v>4328232</v>
      </c>
      <c r="F67" s="9">
        <v>4079494</v>
      </c>
      <c r="G67" s="9">
        <f t="shared" si="0"/>
        <v>248738</v>
      </c>
    </row>
    <row r="68" spans="2:7" x14ac:dyDescent="0.4">
      <c r="B68" s="29"/>
      <c r="C68" s="29"/>
      <c r="D68" s="8" t="s">
        <v>71</v>
      </c>
      <c r="E68" s="9"/>
      <c r="F68" s="9"/>
      <c r="G68" s="9">
        <f t="shared" si="0"/>
        <v>0</v>
      </c>
    </row>
    <row r="69" spans="2:7" x14ac:dyDescent="0.4">
      <c r="B69" s="29"/>
      <c r="C69" s="29"/>
      <c r="D69" s="8" t="s">
        <v>72</v>
      </c>
      <c r="E69" s="9">
        <v>7527432</v>
      </c>
      <c r="F69" s="9">
        <v>7755161</v>
      </c>
      <c r="G69" s="9">
        <f t="shared" si="0"/>
        <v>-227729</v>
      </c>
    </row>
    <row r="70" spans="2:7" x14ac:dyDescent="0.4">
      <c r="B70" s="29"/>
      <c r="C70" s="29"/>
      <c r="D70" s="8" t="s">
        <v>73</v>
      </c>
      <c r="E70" s="9"/>
      <c r="F70" s="9"/>
      <c r="G70" s="9">
        <f t="shared" si="0"/>
        <v>0</v>
      </c>
    </row>
    <row r="71" spans="2:7" x14ac:dyDescent="0.4">
      <c r="B71" s="29"/>
      <c r="C71" s="29"/>
      <c r="D71" s="8" t="s">
        <v>74</v>
      </c>
      <c r="E71" s="9"/>
      <c r="F71" s="9"/>
      <c r="G71" s="9">
        <f t="shared" ref="G71:G134" si="1">E71-F71</f>
        <v>0</v>
      </c>
    </row>
    <row r="72" spans="2:7" x14ac:dyDescent="0.4">
      <c r="B72" s="29"/>
      <c r="C72" s="29"/>
      <c r="D72" s="8" t="s">
        <v>75</v>
      </c>
      <c r="E72" s="9"/>
      <c r="F72" s="9"/>
      <c r="G72" s="9">
        <f t="shared" si="1"/>
        <v>0</v>
      </c>
    </row>
    <row r="73" spans="2:7" x14ac:dyDescent="0.4">
      <c r="B73" s="29"/>
      <c r="C73" s="29"/>
      <c r="D73" s="8" t="s">
        <v>76</v>
      </c>
      <c r="E73" s="9"/>
      <c r="F73" s="9"/>
      <c r="G73" s="9">
        <f t="shared" si="1"/>
        <v>0</v>
      </c>
    </row>
    <row r="74" spans="2:7" x14ac:dyDescent="0.4">
      <c r="B74" s="29"/>
      <c r="C74" s="29"/>
      <c r="D74" s="8" t="s">
        <v>77</v>
      </c>
      <c r="E74" s="9"/>
      <c r="F74" s="9"/>
      <c r="G74" s="9">
        <f t="shared" si="1"/>
        <v>0</v>
      </c>
    </row>
    <row r="75" spans="2:7" x14ac:dyDescent="0.4">
      <c r="B75" s="29"/>
      <c r="C75" s="29"/>
      <c r="D75" s="8" t="s">
        <v>78</v>
      </c>
      <c r="E75" s="9"/>
      <c r="F75" s="9"/>
      <c r="G75" s="9">
        <f t="shared" si="1"/>
        <v>0</v>
      </c>
    </row>
    <row r="76" spans="2:7" x14ac:dyDescent="0.4">
      <c r="B76" s="29"/>
      <c r="C76" s="29"/>
      <c r="D76" s="8" t="s">
        <v>79</v>
      </c>
      <c r="E76" s="9"/>
      <c r="F76" s="9"/>
      <c r="G76" s="9">
        <f t="shared" si="1"/>
        <v>0</v>
      </c>
    </row>
    <row r="77" spans="2:7" x14ac:dyDescent="0.4">
      <c r="B77" s="29"/>
      <c r="C77" s="29"/>
      <c r="D77" s="8" t="s">
        <v>80</v>
      </c>
      <c r="E77" s="9">
        <v>77847</v>
      </c>
      <c r="F77" s="9">
        <v>146518</v>
      </c>
      <c r="G77" s="9">
        <f t="shared" si="1"/>
        <v>-68671</v>
      </c>
    </row>
    <row r="78" spans="2:7" x14ac:dyDescent="0.4">
      <c r="B78" s="29"/>
      <c r="C78" s="29"/>
      <c r="D78" s="8" t="s">
        <v>81</v>
      </c>
      <c r="E78" s="9">
        <f>+E79</f>
        <v>0</v>
      </c>
      <c r="F78" s="9">
        <f>+F79</f>
        <v>0</v>
      </c>
      <c r="G78" s="9">
        <f t="shared" si="1"/>
        <v>0</v>
      </c>
    </row>
    <row r="79" spans="2:7" x14ac:dyDescent="0.4">
      <c r="B79" s="29"/>
      <c r="C79" s="29"/>
      <c r="D79" s="8" t="s">
        <v>82</v>
      </c>
      <c r="E79" s="9"/>
      <c r="F79" s="9"/>
      <c r="G79" s="9">
        <f t="shared" si="1"/>
        <v>0</v>
      </c>
    </row>
    <row r="80" spans="2:7" x14ac:dyDescent="0.4">
      <c r="B80" s="29"/>
      <c r="C80" s="29"/>
      <c r="D80" s="8" t="s">
        <v>83</v>
      </c>
      <c r="E80" s="9">
        <f>+E81+E82+E83</f>
        <v>17953300</v>
      </c>
      <c r="F80" s="9">
        <f>+F81+F82+F83</f>
        <v>18245000</v>
      </c>
      <c r="G80" s="9">
        <f t="shared" si="1"/>
        <v>-291700</v>
      </c>
    </row>
    <row r="81" spans="2:7" x14ac:dyDescent="0.4">
      <c r="B81" s="29"/>
      <c r="C81" s="29"/>
      <c r="D81" s="8" t="s">
        <v>84</v>
      </c>
      <c r="E81" s="9">
        <v>2423300</v>
      </c>
      <c r="F81" s="9">
        <v>2393000</v>
      </c>
      <c r="G81" s="9">
        <f t="shared" si="1"/>
        <v>30300</v>
      </c>
    </row>
    <row r="82" spans="2:7" x14ac:dyDescent="0.4">
      <c r="B82" s="29"/>
      <c r="C82" s="29"/>
      <c r="D82" s="8" t="s">
        <v>85</v>
      </c>
      <c r="E82" s="9">
        <v>11080000</v>
      </c>
      <c r="F82" s="9">
        <v>11122000</v>
      </c>
      <c r="G82" s="9">
        <f t="shared" si="1"/>
        <v>-42000</v>
      </c>
    </row>
    <row r="83" spans="2:7" x14ac:dyDescent="0.4">
      <c r="B83" s="29"/>
      <c r="C83" s="29"/>
      <c r="D83" s="8" t="s">
        <v>86</v>
      </c>
      <c r="E83" s="9">
        <v>4450000</v>
      </c>
      <c r="F83" s="9">
        <v>4730000</v>
      </c>
      <c r="G83" s="9">
        <f t="shared" si="1"/>
        <v>-280000</v>
      </c>
    </row>
    <row r="84" spans="2:7" x14ac:dyDescent="0.4">
      <c r="B84" s="29"/>
      <c r="C84" s="29"/>
      <c r="D84" s="8" t="s">
        <v>87</v>
      </c>
      <c r="E84" s="9">
        <f>+E85</f>
        <v>0</v>
      </c>
      <c r="F84" s="9">
        <f>+F85</f>
        <v>0</v>
      </c>
      <c r="G84" s="9">
        <f t="shared" si="1"/>
        <v>0</v>
      </c>
    </row>
    <row r="85" spans="2:7" x14ac:dyDescent="0.4">
      <c r="B85" s="29"/>
      <c r="C85" s="29"/>
      <c r="D85" s="8" t="s">
        <v>88</v>
      </c>
      <c r="E85" s="9"/>
      <c r="F85" s="9"/>
      <c r="G85" s="9">
        <f t="shared" si="1"/>
        <v>0</v>
      </c>
    </row>
    <row r="86" spans="2:7" x14ac:dyDescent="0.4">
      <c r="B86" s="29"/>
      <c r="C86" s="29"/>
      <c r="D86" s="8" t="s">
        <v>89</v>
      </c>
      <c r="E86" s="9">
        <f>+E87+E88+E89</f>
        <v>8835850</v>
      </c>
      <c r="F86" s="9">
        <f>+F87+F88+F89</f>
        <v>10876784</v>
      </c>
      <c r="G86" s="9">
        <f t="shared" si="1"/>
        <v>-2040934</v>
      </c>
    </row>
    <row r="87" spans="2:7" x14ac:dyDescent="0.4">
      <c r="B87" s="29"/>
      <c r="C87" s="29"/>
      <c r="D87" s="8" t="s">
        <v>90</v>
      </c>
      <c r="E87" s="9">
        <v>97500</v>
      </c>
      <c r="F87" s="9">
        <v>122500</v>
      </c>
      <c r="G87" s="9">
        <f t="shared" si="1"/>
        <v>-25000</v>
      </c>
    </row>
    <row r="88" spans="2:7" x14ac:dyDescent="0.4">
      <c r="B88" s="29"/>
      <c r="C88" s="29"/>
      <c r="D88" s="8" t="s">
        <v>91</v>
      </c>
      <c r="E88" s="9">
        <v>8568350</v>
      </c>
      <c r="F88" s="9">
        <v>10572284</v>
      </c>
      <c r="G88" s="9">
        <f t="shared" si="1"/>
        <v>-2003934</v>
      </c>
    </row>
    <row r="89" spans="2:7" x14ac:dyDescent="0.4">
      <c r="B89" s="29"/>
      <c r="C89" s="29"/>
      <c r="D89" s="8" t="s">
        <v>92</v>
      </c>
      <c r="E89" s="9">
        <v>170000</v>
      </c>
      <c r="F89" s="9">
        <v>182000</v>
      </c>
      <c r="G89" s="9">
        <f t="shared" si="1"/>
        <v>-12000</v>
      </c>
    </row>
    <row r="90" spans="2:7" x14ac:dyDescent="0.4">
      <c r="B90" s="29"/>
      <c r="C90" s="29"/>
      <c r="D90" s="8" t="s">
        <v>93</v>
      </c>
      <c r="E90" s="9">
        <f>+E91</f>
        <v>3531320</v>
      </c>
      <c r="F90" s="9">
        <f>+F91</f>
        <v>3521720</v>
      </c>
      <c r="G90" s="9">
        <f t="shared" si="1"/>
        <v>9600</v>
      </c>
    </row>
    <row r="91" spans="2:7" x14ac:dyDescent="0.4">
      <c r="B91" s="29"/>
      <c r="C91" s="29"/>
      <c r="D91" s="8" t="s">
        <v>94</v>
      </c>
      <c r="E91" s="9">
        <f>+E92+E93+E94</f>
        <v>3531320</v>
      </c>
      <c r="F91" s="9">
        <f>+F92+F93+F94</f>
        <v>3521720</v>
      </c>
      <c r="G91" s="9">
        <f t="shared" si="1"/>
        <v>9600</v>
      </c>
    </row>
    <row r="92" spans="2:7" x14ac:dyDescent="0.4">
      <c r="B92" s="29"/>
      <c r="C92" s="29"/>
      <c r="D92" s="8" t="s">
        <v>95</v>
      </c>
      <c r="E92" s="9">
        <v>2500000</v>
      </c>
      <c r="F92" s="9">
        <v>2500000</v>
      </c>
      <c r="G92" s="9">
        <f t="shared" si="1"/>
        <v>0</v>
      </c>
    </row>
    <row r="93" spans="2:7" x14ac:dyDescent="0.4">
      <c r="B93" s="29"/>
      <c r="C93" s="29"/>
      <c r="D93" s="8" t="s">
        <v>96</v>
      </c>
      <c r="E93" s="9">
        <v>1031320</v>
      </c>
      <c r="F93" s="9">
        <v>1021720</v>
      </c>
      <c r="G93" s="9">
        <f t="shared" si="1"/>
        <v>9600</v>
      </c>
    </row>
    <row r="94" spans="2:7" x14ac:dyDescent="0.4">
      <c r="B94" s="29"/>
      <c r="C94" s="29"/>
      <c r="D94" s="8" t="s">
        <v>97</v>
      </c>
      <c r="E94" s="9"/>
      <c r="F94" s="9"/>
      <c r="G94" s="9">
        <f t="shared" si="1"/>
        <v>0</v>
      </c>
    </row>
    <row r="95" spans="2:7" x14ac:dyDescent="0.4">
      <c r="B95" s="29"/>
      <c r="C95" s="29"/>
      <c r="D95" s="8" t="s">
        <v>98</v>
      </c>
      <c r="E95" s="9">
        <f>+E96</f>
        <v>12320603</v>
      </c>
      <c r="F95" s="9">
        <f>+F96</f>
        <v>8435851</v>
      </c>
      <c r="G95" s="9">
        <f t="shared" si="1"/>
        <v>3884752</v>
      </c>
    </row>
    <row r="96" spans="2:7" x14ac:dyDescent="0.4">
      <c r="B96" s="29"/>
      <c r="C96" s="29"/>
      <c r="D96" s="8" t="s">
        <v>99</v>
      </c>
      <c r="E96" s="9">
        <f>+E97+E98</f>
        <v>12320603</v>
      </c>
      <c r="F96" s="9">
        <f>+F97+F98</f>
        <v>8435851</v>
      </c>
      <c r="G96" s="9">
        <f t="shared" si="1"/>
        <v>3884752</v>
      </c>
    </row>
    <row r="97" spans="2:7" x14ac:dyDescent="0.4">
      <c r="B97" s="29"/>
      <c r="C97" s="29"/>
      <c r="D97" s="8" t="s">
        <v>100</v>
      </c>
      <c r="E97" s="9">
        <v>9233340</v>
      </c>
      <c r="F97" s="9">
        <v>5382960</v>
      </c>
      <c r="G97" s="9">
        <f t="shared" si="1"/>
        <v>3850380</v>
      </c>
    </row>
    <row r="98" spans="2:7" x14ac:dyDescent="0.4">
      <c r="B98" s="29"/>
      <c r="C98" s="29"/>
      <c r="D98" s="8" t="s">
        <v>101</v>
      </c>
      <c r="E98" s="9">
        <v>3087263</v>
      </c>
      <c r="F98" s="9">
        <v>3052891</v>
      </c>
      <c r="G98" s="9">
        <f t="shared" si="1"/>
        <v>34372</v>
      </c>
    </row>
    <row r="99" spans="2:7" x14ac:dyDescent="0.4">
      <c r="B99" s="29"/>
      <c r="C99" s="30"/>
      <c r="D99" s="10" t="s">
        <v>102</v>
      </c>
      <c r="E99" s="11">
        <f>+E6+E27+E34+E39+E42+E58+E86+E90+E95</f>
        <v>463238262</v>
      </c>
      <c r="F99" s="11">
        <f>+F6+F27+F34+F39+F42+F58+F86+F90+F95</f>
        <v>467285224</v>
      </c>
      <c r="G99" s="11">
        <f t="shared" si="1"/>
        <v>-4046962</v>
      </c>
    </row>
    <row r="100" spans="2:7" x14ac:dyDescent="0.4">
      <c r="B100" s="29"/>
      <c r="C100" s="28" t="s">
        <v>103</v>
      </c>
      <c r="D100" s="8" t="s">
        <v>104</v>
      </c>
      <c r="E100" s="9">
        <f>+E101+E102+E103+E104+E105+E106+E107</f>
        <v>352113384</v>
      </c>
      <c r="F100" s="9">
        <f>+F101+F102+F103+F104+F105+F106+F107</f>
        <v>363067973</v>
      </c>
      <c r="G100" s="9">
        <f t="shared" si="1"/>
        <v>-10954589</v>
      </c>
    </row>
    <row r="101" spans="2:7" x14ac:dyDescent="0.4">
      <c r="B101" s="29"/>
      <c r="C101" s="29"/>
      <c r="D101" s="8" t="s">
        <v>105</v>
      </c>
      <c r="E101" s="9">
        <v>10848866</v>
      </c>
      <c r="F101" s="9">
        <v>10873091</v>
      </c>
      <c r="G101" s="9">
        <f t="shared" si="1"/>
        <v>-24225</v>
      </c>
    </row>
    <row r="102" spans="2:7" x14ac:dyDescent="0.4">
      <c r="B102" s="29"/>
      <c r="C102" s="29"/>
      <c r="D102" s="8" t="s">
        <v>106</v>
      </c>
      <c r="E102" s="9">
        <v>133990505</v>
      </c>
      <c r="F102" s="9">
        <v>135947832</v>
      </c>
      <c r="G102" s="9">
        <f t="shared" si="1"/>
        <v>-1957327</v>
      </c>
    </row>
    <row r="103" spans="2:7" x14ac:dyDescent="0.4">
      <c r="B103" s="29"/>
      <c r="C103" s="29"/>
      <c r="D103" s="8" t="s">
        <v>107</v>
      </c>
      <c r="E103" s="9">
        <v>46304248</v>
      </c>
      <c r="F103" s="9">
        <v>46347722</v>
      </c>
      <c r="G103" s="9">
        <f t="shared" si="1"/>
        <v>-43474</v>
      </c>
    </row>
    <row r="104" spans="2:7" x14ac:dyDescent="0.4">
      <c r="B104" s="29"/>
      <c r="C104" s="29"/>
      <c r="D104" s="8" t="s">
        <v>108</v>
      </c>
      <c r="E104" s="9">
        <v>94202557</v>
      </c>
      <c r="F104" s="9">
        <v>94475028</v>
      </c>
      <c r="G104" s="9">
        <f t="shared" si="1"/>
        <v>-272471</v>
      </c>
    </row>
    <row r="105" spans="2:7" x14ac:dyDescent="0.4">
      <c r="B105" s="29"/>
      <c r="C105" s="29"/>
      <c r="D105" s="8" t="s">
        <v>109</v>
      </c>
      <c r="E105" s="9"/>
      <c r="F105" s="9"/>
      <c r="G105" s="9">
        <f t="shared" si="1"/>
        <v>0</v>
      </c>
    </row>
    <row r="106" spans="2:7" x14ac:dyDescent="0.4">
      <c r="B106" s="29"/>
      <c r="C106" s="29"/>
      <c r="D106" s="8" t="s">
        <v>110</v>
      </c>
      <c r="E106" s="9">
        <v>22602100</v>
      </c>
      <c r="F106" s="9">
        <v>32201350</v>
      </c>
      <c r="G106" s="9">
        <f t="shared" si="1"/>
        <v>-9599250</v>
      </c>
    </row>
    <row r="107" spans="2:7" x14ac:dyDescent="0.4">
      <c r="B107" s="29"/>
      <c r="C107" s="29"/>
      <c r="D107" s="8" t="s">
        <v>111</v>
      </c>
      <c r="E107" s="9">
        <v>44165108</v>
      </c>
      <c r="F107" s="9">
        <v>43222950</v>
      </c>
      <c r="G107" s="9">
        <f t="shared" si="1"/>
        <v>942158</v>
      </c>
    </row>
    <row r="108" spans="2:7" x14ac:dyDescent="0.4">
      <c r="B108" s="29"/>
      <c r="C108" s="29"/>
      <c r="D108" s="8" t="s">
        <v>112</v>
      </c>
      <c r="E108" s="9">
        <f>+E109+E110+E111+E112+E113+E114+E115+E116+E117+E118+E119+E120+E121+E122+E123+E124+E125+E126+E127+E128+E129+E130+E131+E132+E133+E134</f>
        <v>47004085</v>
      </c>
      <c r="F108" s="9">
        <f>+F109+F110+F111+F112+F113+F114+F115+F116+F117+F118+F119+F120+F121+F122+F123+F124+F125+F126+F127+F128+F129+F130+F131+F132+F133+F134</f>
        <v>54562359</v>
      </c>
      <c r="G108" s="9">
        <f t="shared" si="1"/>
        <v>-7558274</v>
      </c>
    </row>
    <row r="109" spans="2:7" x14ac:dyDescent="0.4">
      <c r="B109" s="29"/>
      <c r="C109" s="29"/>
      <c r="D109" s="8" t="s">
        <v>113</v>
      </c>
      <c r="E109" s="9">
        <v>1625816</v>
      </c>
      <c r="F109" s="9">
        <v>1361036</v>
      </c>
      <c r="G109" s="9">
        <f t="shared" si="1"/>
        <v>264780</v>
      </c>
    </row>
    <row r="110" spans="2:7" x14ac:dyDescent="0.4">
      <c r="B110" s="29"/>
      <c r="C110" s="29"/>
      <c r="D110" s="8" t="s">
        <v>114</v>
      </c>
      <c r="E110" s="9">
        <v>6991250</v>
      </c>
      <c r="F110" s="9">
        <v>7971900</v>
      </c>
      <c r="G110" s="9">
        <f t="shared" si="1"/>
        <v>-980650</v>
      </c>
    </row>
    <row r="111" spans="2:7" x14ac:dyDescent="0.4">
      <c r="B111" s="29"/>
      <c r="C111" s="29"/>
      <c r="D111" s="8" t="s">
        <v>115</v>
      </c>
      <c r="E111" s="9">
        <v>455312</v>
      </c>
      <c r="F111" s="9">
        <v>564470</v>
      </c>
      <c r="G111" s="9">
        <f t="shared" si="1"/>
        <v>-109158</v>
      </c>
    </row>
    <row r="112" spans="2:7" x14ac:dyDescent="0.4">
      <c r="B112" s="29"/>
      <c r="C112" s="29"/>
      <c r="D112" s="8" t="s">
        <v>116</v>
      </c>
      <c r="E112" s="9">
        <v>3410157</v>
      </c>
      <c r="F112" s="9">
        <v>4133048</v>
      </c>
      <c r="G112" s="9">
        <f t="shared" si="1"/>
        <v>-722891</v>
      </c>
    </row>
    <row r="113" spans="2:7" x14ac:dyDescent="0.4">
      <c r="B113" s="29"/>
      <c r="C113" s="29"/>
      <c r="D113" s="8" t="s">
        <v>117</v>
      </c>
      <c r="E113" s="9">
        <v>4188252</v>
      </c>
      <c r="F113" s="9">
        <v>2768004</v>
      </c>
      <c r="G113" s="9">
        <f t="shared" si="1"/>
        <v>1420248</v>
      </c>
    </row>
    <row r="114" spans="2:7" x14ac:dyDescent="0.4">
      <c r="B114" s="29"/>
      <c r="C114" s="29"/>
      <c r="D114" s="8" t="s">
        <v>118</v>
      </c>
      <c r="E114" s="9">
        <v>1623147</v>
      </c>
      <c r="F114" s="9">
        <v>1502300</v>
      </c>
      <c r="G114" s="9">
        <f t="shared" si="1"/>
        <v>120847</v>
      </c>
    </row>
    <row r="115" spans="2:7" x14ac:dyDescent="0.4">
      <c r="B115" s="29"/>
      <c r="C115" s="29"/>
      <c r="D115" s="8" t="s">
        <v>119</v>
      </c>
      <c r="E115" s="9"/>
      <c r="F115" s="9"/>
      <c r="G115" s="9">
        <f t="shared" si="1"/>
        <v>0</v>
      </c>
    </row>
    <row r="116" spans="2:7" x14ac:dyDescent="0.4">
      <c r="B116" s="29"/>
      <c r="C116" s="29"/>
      <c r="D116" s="8" t="s">
        <v>120</v>
      </c>
      <c r="E116" s="9">
        <v>1188302</v>
      </c>
      <c r="F116" s="9">
        <v>1357695</v>
      </c>
      <c r="G116" s="9">
        <f t="shared" si="1"/>
        <v>-169393</v>
      </c>
    </row>
    <row r="117" spans="2:7" x14ac:dyDescent="0.4">
      <c r="B117" s="29"/>
      <c r="C117" s="29"/>
      <c r="D117" s="8" t="s">
        <v>121</v>
      </c>
      <c r="E117" s="9">
        <v>2267844</v>
      </c>
      <c r="F117" s="9">
        <v>2369886</v>
      </c>
      <c r="G117" s="9">
        <f t="shared" si="1"/>
        <v>-102042</v>
      </c>
    </row>
    <row r="118" spans="2:7" x14ac:dyDescent="0.4">
      <c r="B118" s="29"/>
      <c r="C118" s="29"/>
      <c r="D118" s="8" t="s">
        <v>122</v>
      </c>
      <c r="E118" s="9">
        <v>22473</v>
      </c>
      <c r="F118" s="9">
        <v>6000</v>
      </c>
      <c r="G118" s="9">
        <f t="shared" si="1"/>
        <v>16473</v>
      </c>
    </row>
    <row r="119" spans="2:7" x14ac:dyDescent="0.4">
      <c r="B119" s="29"/>
      <c r="C119" s="29"/>
      <c r="D119" s="8" t="s">
        <v>123</v>
      </c>
      <c r="E119" s="9">
        <v>4168361</v>
      </c>
      <c r="F119" s="9">
        <v>4996228</v>
      </c>
      <c r="G119" s="9">
        <f t="shared" si="1"/>
        <v>-827867</v>
      </c>
    </row>
    <row r="120" spans="2:7" x14ac:dyDescent="0.4">
      <c r="B120" s="29"/>
      <c r="C120" s="29"/>
      <c r="D120" s="8" t="s">
        <v>124</v>
      </c>
      <c r="E120" s="9">
        <v>8517140</v>
      </c>
      <c r="F120" s="9">
        <v>8977493</v>
      </c>
      <c r="G120" s="9">
        <f t="shared" si="1"/>
        <v>-460353</v>
      </c>
    </row>
    <row r="121" spans="2:7" x14ac:dyDescent="0.4">
      <c r="B121" s="29"/>
      <c r="C121" s="29"/>
      <c r="D121" s="8" t="s">
        <v>125</v>
      </c>
      <c r="E121" s="9">
        <v>4660199</v>
      </c>
      <c r="F121" s="9">
        <v>10017890</v>
      </c>
      <c r="G121" s="9">
        <f t="shared" si="1"/>
        <v>-5357691</v>
      </c>
    </row>
    <row r="122" spans="2:7" x14ac:dyDescent="0.4">
      <c r="B122" s="29"/>
      <c r="C122" s="29"/>
      <c r="D122" s="8" t="s">
        <v>126</v>
      </c>
      <c r="E122" s="9">
        <v>1378231</v>
      </c>
      <c r="F122" s="9">
        <v>1551917</v>
      </c>
      <c r="G122" s="9">
        <f t="shared" si="1"/>
        <v>-173686</v>
      </c>
    </row>
    <row r="123" spans="2:7" x14ac:dyDescent="0.4">
      <c r="B123" s="29"/>
      <c r="C123" s="29"/>
      <c r="D123" s="8" t="s">
        <v>127</v>
      </c>
      <c r="E123" s="9">
        <v>2700474</v>
      </c>
      <c r="F123" s="9">
        <v>3108323</v>
      </c>
      <c r="G123" s="9">
        <f t="shared" si="1"/>
        <v>-407849</v>
      </c>
    </row>
    <row r="124" spans="2:7" x14ac:dyDescent="0.4">
      <c r="B124" s="29"/>
      <c r="C124" s="29"/>
      <c r="D124" s="8" t="s">
        <v>128</v>
      </c>
      <c r="E124" s="9">
        <v>124400</v>
      </c>
      <c r="F124" s="9">
        <v>155300</v>
      </c>
      <c r="G124" s="9">
        <f t="shared" si="1"/>
        <v>-30900</v>
      </c>
    </row>
    <row r="125" spans="2:7" x14ac:dyDescent="0.4">
      <c r="B125" s="29"/>
      <c r="C125" s="29"/>
      <c r="D125" s="8" t="s">
        <v>129</v>
      </c>
      <c r="E125" s="9">
        <v>273888</v>
      </c>
      <c r="F125" s="9">
        <v>381348</v>
      </c>
      <c r="G125" s="9">
        <f t="shared" si="1"/>
        <v>-107460</v>
      </c>
    </row>
    <row r="126" spans="2:7" x14ac:dyDescent="0.4">
      <c r="B126" s="29"/>
      <c r="C126" s="29"/>
      <c r="D126" s="8" t="s">
        <v>130</v>
      </c>
      <c r="E126" s="9">
        <v>3064807</v>
      </c>
      <c r="F126" s="9">
        <v>2906287</v>
      </c>
      <c r="G126" s="9">
        <f t="shared" si="1"/>
        <v>158520</v>
      </c>
    </row>
    <row r="127" spans="2:7" x14ac:dyDescent="0.4">
      <c r="B127" s="29"/>
      <c r="C127" s="29"/>
      <c r="D127" s="8" t="s">
        <v>131</v>
      </c>
      <c r="E127" s="9"/>
      <c r="F127" s="9"/>
      <c r="G127" s="9">
        <f t="shared" si="1"/>
        <v>0</v>
      </c>
    </row>
    <row r="128" spans="2:7" x14ac:dyDescent="0.4">
      <c r="B128" s="29"/>
      <c r="C128" s="29"/>
      <c r="D128" s="8" t="s">
        <v>132</v>
      </c>
      <c r="E128" s="9"/>
      <c r="F128" s="9"/>
      <c r="G128" s="9">
        <f t="shared" si="1"/>
        <v>0</v>
      </c>
    </row>
    <row r="129" spans="2:7" x14ac:dyDescent="0.4">
      <c r="B129" s="29"/>
      <c r="C129" s="29"/>
      <c r="D129" s="8" t="s">
        <v>133</v>
      </c>
      <c r="E129" s="9">
        <v>30945</v>
      </c>
      <c r="F129" s="9">
        <v>39730</v>
      </c>
      <c r="G129" s="9">
        <f t="shared" si="1"/>
        <v>-8785</v>
      </c>
    </row>
    <row r="130" spans="2:7" x14ac:dyDescent="0.4">
      <c r="B130" s="29"/>
      <c r="C130" s="29"/>
      <c r="D130" s="8" t="s">
        <v>134</v>
      </c>
      <c r="E130" s="9">
        <v>105285</v>
      </c>
      <c r="F130" s="9">
        <v>197285</v>
      </c>
      <c r="G130" s="9">
        <f t="shared" si="1"/>
        <v>-92000</v>
      </c>
    </row>
    <row r="131" spans="2:7" x14ac:dyDescent="0.4">
      <c r="B131" s="29"/>
      <c r="C131" s="29"/>
      <c r="D131" s="8" t="s">
        <v>135</v>
      </c>
      <c r="E131" s="9">
        <v>192920</v>
      </c>
      <c r="F131" s="9">
        <v>167462</v>
      </c>
      <c r="G131" s="9">
        <f t="shared" si="1"/>
        <v>25458</v>
      </c>
    </row>
    <row r="132" spans="2:7" x14ac:dyDescent="0.4">
      <c r="B132" s="29"/>
      <c r="C132" s="29"/>
      <c r="D132" s="8" t="s">
        <v>136</v>
      </c>
      <c r="E132" s="9">
        <v>14882</v>
      </c>
      <c r="F132" s="9">
        <v>28757</v>
      </c>
      <c r="G132" s="9">
        <f t="shared" si="1"/>
        <v>-13875</v>
      </c>
    </row>
    <row r="133" spans="2:7" x14ac:dyDescent="0.4">
      <c r="B133" s="29"/>
      <c r="C133" s="29"/>
      <c r="D133" s="8" t="s">
        <v>137</v>
      </c>
      <c r="E133" s="9"/>
      <c r="F133" s="9"/>
      <c r="G133" s="9">
        <f t="shared" si="1"/>
        <v>0</v>
      </c>
    </row>
    <row r="134" spans="2:7" x14ac:dyDescent="0.4">
      <c r="B134" s="29"/>
      <c r="C134" s="29"/>
      <c r="D134" s="8" t="s">
        <v>138</v>
      </c>
      <c r="E134" s="9"/>
      <c r="F134" s="9"/>
      <c r="G134" s="9">
        <f t="shared" si="1"/>
        <v>0</v>
      </c>
    </row>
    <row r="135" spans="2:7" x14ac:dyDescent="0.4">
      <c r="B135" s="29"/>
      <c r="C135" s="29"/>
      <c r="D135" s="8" t="s">
        <v>139</v>
      </c>
      <c r="E135" s="9">
        <f>+E136+E137+E138+E139+E140+E141+E142+E143+E144+E145+E146+E147+E148+E149+E150+E151+E152+E153+E154+E155+E156+E157</f>
        <v>40159841</v>
      </c>
      <c r="F135" s="9">
        <f>+F136+F137+F138+F139+F140+F141+F142+F143+F144+F145+F146+F147+F148+F149+F150+F151+F152+F153+F154+F155+F156+F157</f>
        <v>38014436</v>
      </c>
      <c r="G135" s="9">
        <f t="shared" ref="G135:G198" si="2">E135-F135</f>
        <v>2145405</v>
      </c>
    </row>
    <row r="136" spans="2:7" x14ac:dyDescent="0.4">
      <c r="B136" s="29"/>
      <c r="C136" s="29"/>
      <c r="D136" s="8" t="s">
        <v>140</v>
      </c>
      <c r="E136" s="9">
        <v>1995742</v>
      </c>
      <c r="F136" s="9">
        <v>2220655</v>
      </c>
      <c r="G136" s="9">
        <f t="shared" si="2"/>
        <v>-224913</v>
      </c>
    </row>
    <row r="137" spans="2:7" x14ac:dyDescent="0.4">
      <c r="B137" s="29"/>
      <c r="C137" s="29"/>
      <c r="D137" s="8" t="s">
        <v>113</v>
      </c>
      <c r="E137" s="9">
        <v>100000</v>
      </c>
      <c r="F137" s="9"/>
      <c r="G137" s="9">
        <f t="shared" si="2"/>
        <v>100000</v>
      </c>
    </row>
    <row r="138" spans="2:7" x14ac:dyDescent="0.4">
      <c r="B138" s="29"/>
      <c r="C138" s="29"/>
      <c r="D138" s="8" t="s">
        <v>114</v>
      </c>
      <c r="E138" s="9">
        <v>1425818</v>
      </c>
      <c r="F138" s="9">
        <v>1262670</v>
      </c>
      <c r="G138" s="9">
        <f t="shared" si="2"/>
        <v>163148</v>
      </c>
    </row>
    <row r="139" spans="2:7" x14ac:dyDescent="0.4">
      <c r="B139" s="29"/>
      <c r="C139" s="29"/>
      <c r="D139" s="8" t="s">
        <v>115</v>
      </c>
      <c r="E139" s="9">
        <v>350400</v>
      </c>
      <c r="F139" s="9">
        <v>364700</v>
      </c>
      <c r="G139" s="9">
        <f t="shared" si="2"/>
        <v>-14300</v>
      </c>
    </row>
    <row r="140" spans="2:7" x14ac:dyDescent="0.4">
      <c r="B140" s="29"/>
      <c r="C140" s="29"/>
      <c r="D140" s="8" t="s">
        <v>141</v>
      </c>
      <c r="E140" s="9">
        <v>624666</v>
      </c>
      <c r="F140" s="9">
        <v>733596</v>
      </c>
      <c r="G140" s="9">
        <f t="shared" si="2"/>
        <v>-108930</v>
      </c>
    </row>
    <row r="141" spans="2:7" x14ac:dyDescent="0.4">
      <c r="B141" s="29"/>
      <c r="C141" s="29"/>
      <c r="D141" s="8" t="s">
        <v>117</v>
      </c>
      <c r="E141" s="9">
        <v>240740</v>
      </c>
      <c r="F141" s="9">
        <v>-3108</v>
      </c>
      <c r="G141" s="9">
        <f t="shared" si="2"/>
        <v>243848</v>
      </c>
    </row>
    <row r="142" spans="2:7" x14ac:dyDescent="0.4">
      <c r="B142" s="29"/>
      <c r="C142" s="29"/>
      <c r="D142" s="8" t="s">
        <v>142</v>
      </c>
      <c r="E142" s="9">
        <v>1278082</v>
      </c>
      <c r="F142" s="9">
        <v>431351</v>
      </c>
      <c r="G142" s="9">
        <f t="shared" si="2"/>
        <v>846731</v>
      </c>
    </row>
    <row r="143" spans="2:7" x14ac:dyDescent="0.4">
      <c r="B143" s="29"/>
      <c r="C143" s="29"/>
      <c r="D143" s="8" t="s">
        <v>143</v>
      </c>
      <c r="E143" s="9"/>
      <c r="F143" s="9"/>
      <c r="G143" s="9">
        <f t="shared" si="2"/>
        <v>0</v>
      </c>
    </row>
    <row r="144" spans="2:7" x14ac:dyDescent="0.4">
      <c r="B144" s="29"/>
      <c r="C144" s="29"/>
      <c r="D144" s="8" t="s">
        <v>120</v>
      </c>
      <c r="E144" s="9">
        <v>92844</v>
      </c>
      <c r="F144" s="9"/>
      <c r="G144" s="9">
        <f t="shared" si="2"/>
        <v>92844</v>
      </c>
    </row>
    <row r="145" spans="2:7" x14ac:dyDescent="0.4">
      <c r="B145" s="29"/>
      <c r="C145" s="29"/>
      <c r="D145" s="8" t="s">
        <v>121</v>
      </c>
      <c r="E145" s="9">
        <v>1237474</v>
      </c>
      <c r="F145" s="9">
        <v>1450335</v>
      </c>
      <c r="G145" s="9">
        <f t="shared" si="2"/>
        <v>-212861</v>
      </c>
    </row>
    <row r="146" spans="2:7" x14ac:dyDescent="0.4">
      <c r="B146" s="29"/>
      <c r="C146" s="29"/>
      <c r="D146" s="8" t="s">
        <v>122</v>
      </c>
      <c r="E146" s="9">
        <v>11330</v>
      </c>
      <c r="F146" s="9">
        <v>15160</v>
      </c>
      <c r="G146" s="9">
        <f t="shared" si="2"/>
        <v>-3830</v>
      </c>
    </row>
    <row r="147" spans="2:7" x14ac:dyDescent="0.4">
      <c r="B147" s="29"/>
      <c r="C147" s="29"/>
      <c r="D147" s="8" t="s">
        <v>123</v>
      </c>
      <c r="E147" s="9"/>
      <c r="F147" s="9"/>
      <c r="G147" s="9">
        <f t="shared" si="2"/>
        <v>0</v>
      </c>
    </row>
    <row r="148" spans="2:7" x14ac:dyDescent="0.4">
      <c r="B148" s="29"/>
      <c r="C148" s="29"/>
      <c r="D148" s="8" t="s">
        <v>124</v>
      </c>
      <c r="E148" s="9">
        <v>169029</v>
      </c>
      <c r="F148" s="9">
        <v>342944</v>
      </c>
      <c r="G148" s="9">
        <f t="shared" si="2"/>
        <v>-173915</v>
      </c>
    </row>
    <row r="149" spans="2:7" x14ac:dyDescent="0.4">
      <c r="B149" s="29"/>
      <c r="C149" s="29"/>
      <c r="D149" s="8" t="s">
        <v>125</v>
      </c>
      <c r="E149" s="9">
        <v>1866895</v>
      </c>
      <c r="F149" s="9">
        <v>2359833</v>
      </c>
      <c r="G149" s="9">
        <f t="shared" si="2"/>
        <v>-492938</v>
      </c>
    </row>
    <row r="150" spans="2:7" x14ac:dyDescent="0.4">
      <c r="B150" s="29"/>
      <c r="C150" s="29"/>
      <c r="D150" s="8" t="s">
        <v>144</v>
      </c>
      <c r="E150" s="9">
        <v>693900</v>
      </c>
      <c r="F150" s="9">
        <v>625060</v>
      </c>
      <c r="G150" s="9">
        <f t="shared" si="2"/>
        <v>68840</v>
      </c>
    </row>
    <row r="151" spans="2:7" x14ac:dyDescent="0.4">
      <c r="B151" s="29"/>
      <c r="C151" s="29"/>
      <c r="D151" s="8" t="s">
        <v>145</v>
      </c>
      <c r="E151" s="9">
        <v>6570185</v>
      </c>
      <c r="F151" s="9">
        <v>7584075</v>
      </c>
      <c r="G151" s="9">
        <f t="shared" si="2"/>
        <v>-1013890</v>
      </c>
    </row>
    <row r="152" spans="2:7" x14ac:dyDescent="0.4">
      <c r="B152" s="29"/>
      <c r="C152" s="29"/>
      <c r="D152" s="8" t="s">
        <v>128</v>
      </c>
      <c r="E152" s="9">
        <v>13843229</v>
      </c>
      <c r="F152" s="9">
        <v>12302350</v>
      </c>
      <c r="G152" s="9">
        <f t="shared" si="2"/>
        <v>1540879</v>
      </c>
    </row>
    <row r="153" spans="2:7" x14ac:dyDescent="0.4">
      <c r="B153" s="29"/>
      <c r="C153" s="29"/>
      <c r="D153" s="8" t="s">
        <v>129</v>
      </c>
      <c r="E153" s="9">
        <v>1821975</v>
      </c>
      <c r="F153" s="9">
        <v>2098153</v>
      </c>
      <c r="G153" s="9">
        <f t="shared" si="2"/>
        <v>-276178</v>
      </c>
    </row>
    <row r="154" spans="2:7" x14ac:dyDescent="0.4">
      <c r="B154" s="29"/>
      <c r="C154" s="29"/>
      <c r="D154" s="8" t="s">
        <v>146</v>
      </c>
      <c r="E154" s="9">
        <v>1634774</v>
      </c>
      <c r="F154" s="9">
        <v>1597190</v>
      </c>
      <c r="G154" s="9">
        <f t="shared" si="2"/>
        <v>37584</v>
      </c>
    </row>
    <row r="155" spans="2:7" x14ac:dyDescent="0.4">
      <c r="B155" s="29"/>
      <c r="C155" s="29"/>
      <c r="D155" s="8" t="s">
        <v>133</v>
      </c>
      <c r="E155" s="9">
        <v>2987681</v>
      </c>
      <c r="F155" s="9">
        <v>1493995</v>
      </c>
      <c r="G155" s="9">
        <f t="shared" si="2"/>
        <v>1493686</v>
      </c>
    </row>
    <row r="156" spans="2:7" x14ac:dyDescent="0.4">
      <c r="B156" s="29"/>
      <c r="C156" s="29"/>
      <c r="D156" s="8" t="s">
        <v>134</v>
      </c>
      <c r="E156" s="9">
        <v>3215077</v>
      </c>
      <c r="F156" s="9">
        <v>3135477</v>
      </c>
      <c r="G156" s="9">
        <f t="shared" si="2"/>
        <v>79600</v>
      </c>
    </row>
    <row r="157" spans="2:7" x14ac:dyDescent="0.4">
      <c r="B157" s="29"/>
      <c r="C157" s="29"/>
      <c r="D157" s="8" t="s">
        <v>138</v>
      </c>
      <c r="E157" s="9"/>
      <c r="F157" s="9"/>
      <c r="G157" s="9">
        <f t="shared" si="2"/>
        <v>0</v>
      </c>
    </row>
    <row r="158" spans="2:7" x14ac:dyDescent="0.4">
      <c r="B158" s="29"/>
      <c r="C158" s="29"/>
      <c r="D158" s="8" t="s">
        <v>147</v>
      </c>
      <c r="E158" s="9">
        <f>+E159</f>
        <v>0</v>
      </c>
      <c r="F158" s="9">
        <f>+F159</f>
        <v>0</v>
      </c>
      <c r="G158" s="9">
        <f t="shared" si="2"/>
        <v>0</v>
      </c>
    </row>
    <row r="159" spans="2:7" x14ac:dyDescent="0.4">
      <c r="B159" s="29"/>
      <c r="C159" s="29"/>
      <c r="D159" s="8" t="s">
        <v>148</v>
      </c>
      <c r="E159" s="9"/>
      <c r="F159" s="9"/>
      <c r="G159" s="9">
        <f t="shared" si="2"/>
        <v>0</v>
      </c>
    </row>
    <row r="160" spans="2:7" x14ac:dyDescent="0.4">
      <c r="B160" s="29"/>
      <c r="C160" s="29"/>
      <c r="D160" s="8" t="s">
        <v>149</v>
      </c>
      <c r="E160" s="9">
        <f>+E161</f>
        <v>30000</v>
      </c>
      <c r="F160" s="9">
        <f>+F161</f>
        <v>0</v>
      </c>
      <c r="G160" s="9">
        <f t="shared" si="2"/>
        <v>30000</v>
      </c>
    </row>
    <row r="161" spans="2:7" x14ac:dyDescent="0.4">
      <c r="B161" s="29"/>
      <c r="C161" s="29"/>
      <c r="D161" s="8" t="s">
        <v>150</v>
      </c>
      <c r="E161" s="9">
        <v>30000</v>
      </c>
      <c r="F161" s="9"/>
      <c r="G161" s="9">
        <f t="shared" si="2"/>
        <v>30000</v>
      </c>
    </row>
    <row r="162" spans="2:7" x14ac:dyDescent="0.4">
      <c r="B162" s="29"/>
      <c r="C162" s="29"/>
      <c r="D162" s="8" t="s">
        <v>151</v>
      </c>
      <c r="E162" s="9">
        <f>+E163</f>
        <v>51871384</v>
      </c>
      <c r="F162" s="9">
        <f>+F163</f>
        <v>51807297</v>
      </c>
      <c r="G162" s="9">
        <f t="shared" si="2"/>
        <v>64087</v>
      </c>
    </row>
    <row r="163" spans="2:7" x14ac:dyDescent="0.4">
      <c r="B163" s="29"/>
      <c r="C163" s="29"/>
      <c r="D163" s="8" t="s">
        <v>152</v>
      </c>
      <c r="E163" s="9">
        <f>+E164+E165+E166+E167+E168</f>
        <v>51871384</v>
      </c>
      <c r="F163" s="9">
        <f>+F164+F165+F166+F167+F168</f>
        <v>51807297</v>
      </c>
      <c r="G163" s="9">
        <f t="shared" si="2"/>
        <v>64087</v>
      </c>
    </row>
    <row r="164" spans="2:7" x14ac:dyDescent="0.4">
      <c r="B164" s="29"/>
      <c r="C164" s="29"/>
      <c r="D164" s="8" t="s">
        <v>153</v>
      </c>
      <c r="E164" s="9">
        <v>7245314</v>
      </c>
      <c r="F164" s="9">
        <v>7190000</v>
      </c>
      <c r="G164" s="9">
        <f t="shared" si="2"/>
        <v>55314</v>
      </c>
    </row>
    <row r="165" spans="2:7" x14ac:dyDescent="0.4">
      <c r="B165" s="29"/>
      <c r="C165" s="29"/>
      <c r="D165" s="8" t="s">
        <v>154</v>
      </c>
      <c r="E165" s="9">
        <v>11600000</v>
      </c>
      <c r="F165" s="9">
        <v>11600000</v>
      </c>
      <c r="G165" s="9">
        <f t="shared" si="2"/>
        <v>0</v>
      </c>
    </row>
    <row r="166" spans="2:7" x14ac:dyDescent="0.4">
      <c r="B166" s="29"/>
      <c r="C166" s="29"/>
      <c r="D166" s="8" t="s">
        <v>155</v>
      </c>
      <c r="E166" s="9">
        <v>31131906</v>
      </c>
      <c r="F166" s="9">
        <v>32672297</v>
      </c>
      <c r="G166" s="9">
        <f t="shared" si="2"/>
        <v>-1540391</v>
      </c>
    </row>
    <row r="167" spans="2:7" x14ac:dyDescent="0.4">
      <c r="B167" s="29"/>
      <c r="C167" s="29"/>
      <c r="D167" s="8" t="s">
        <v>156</v>
      </c>
      <c r="E167" s="9">
        <v>1620000</v>
      </c>
      <c r="F167" s="9">
        <v>285000</v>
      </c>
      <c r="G167" s="9">
        <f t="shared" si="2"/>
        <v>1335000</v>
      </c>
    </row>
    <row r="168" spans="2:7" x14ac:dyDescent="0.4">
      <c r="B168" s="29"/>
      <c r="C168" s="29"/>
      <c r="D168" s="8" t="s">
        <v>157</v>
      </c>
      <c r="E168" s="9">
        <v>274164</v>
      </c>
      <c r="F168" s="9">
        <v>60000</v>
      </c>
      <c r="G168" s="9">
        <f t="shared" si="2"/>
        <v>214164</v>
      </c>
    </row>
    <row r="169" spans="2:7" x14ac:dyDescent="0.4">
      <c r="B169" s="29"/>
      <c r="C169" s="29"/>
      <c r="D169" s="8" t="s">
        <v>158</v>
      </c>
      <c r="E169" s="9">
        <f>+E170+E171</f>
        <v>0</v>
      </c>
      <c r="F169" s="9">
        <f>+F170+F171</f>
        <v>10500000</v>
      </c>
      <c r="G169" s="9">
        <f t="shared" si="2"/>
        <v>-10500000</v>
      </c>
    </row>
    <row r="170" spans="2:7" x14ac:dyDescent="0.4">
      <c r="B170" s="29"/>
      <c r="C170" s="29"/>
      <c r="D170" s="8" t="s">
        <v>159</v>
      </c>
      <c r="E170" s="9"/>
      <c r="F170" s="9"/>
      <c r="G170" s="9">
        <f t="shared" si="2"/>
        <v>0</v>
      </c>
    </row>
    <row r="171" spans="2:7" x14ac:dyDescent="0.4">
      <c r="B171" s="29"/>
      <c r="C171" s="29"/>
      <c r="D171" s="8" t="s">
        <v>160</v>
      </c>
      <c r="E171" s="9"/>
      <c r="F171" s="9">
        <v>10500000</v>
      </c>
      <c r="G171" s="9">
        <f t="shared" si="2"/>
        <v>-10500000</v>
      </c>
    </row>
    <row r="172" spans="2:7" x14ac:dyDescent="0.4">
      <c r="B172" s="29"/>
      <c r="C172" s="29"/>
      <c r="D172" s="8" t="s">
        <v>161</v>
      </c>
      <c r="E172" s="9">
        <v>1360666</v>
      </c>
      <c r="F172" s="9">
        <v>2101031</v>
      </c>
      <c r="G172" s="9">
        <f t="shared" si="2"/>
        <v>-740365</v>
      </c>
    </row>
    <row r="173" spans="2:7" x14ac:dyDescent="0.4">
      <c r="B173" s="29"/>
      <c r="C173" s="29"/>
      <c r="D173" s="8" t="s">
        <v>162</v>
      </c>
      <c r="E173" s="9">
        <v>-230499</v>
      </c>
      <c r="F173" s="9">
        <v>-19207</v>
      </c>
      <c r="G173" s="9">
        <f t="shared" si="2"/>
        <v>-211292</v>
      </c>
    </row>
    <row r="174" spans="2:7" x14ac:dyDescent="0.4">
      <c r="B174" s="29"/>
      <c r="C174" s="29"/>
      <c r="D174" s="8" t="s">
        <v>163</v>
      </c>
      <c r="E174" s="9"/>
      <c r="F174" s="9"/>
      <c r="G174" s="9">
        <f t="shared" si="2"/>
        <v>0</v>
      </c>
    </row>
    <row r="175" spans="2:7" x14ac:dyDescent="0.4">
      <c r="B175" s="29"/>
      <c r="C175" s="29"/>
      <c r="D175" s="8" t="s">
        <v>164</v>
      </c>
      <c r="E175" s="9"/>
      <c r="F175" s="9"/>
      <c r="G175" s="9">
        <f t="shared" si="2"/>
        <v>0</v>
      </c>
    </row>
    <row r="176" spans="2:7" x14ac:dyDescent="0.4">
      <c r="B176" s="29"/>
      <c r="C176" s="29"/>
      <c r="D176" s="8" t="s">
        <v>165</v>
      </c>
      <c r="E176" s="9">
        <f>+E177</f>
        <v>0</v>
      </c>
      <c r="F176" s="9">
        <f>+F177</f>
        <v>99920</v>
      </c>
      <c r="G176" s="9">
        <f t="shared" si="2"/>
        <v>-99920</v>
      </c>
    </row>
    <row r="177" spans="2:7" x14ac:dyDescent="0.4">
      <c r="B177" s="29"/>
      <c r="C177" s="29"/>
      <c r="D177" s="8" t="s">
        <v>166</v>
      </c>
      <c r="E177" s="9">
        <f>+E178</f>
        <v>0</v>
      </c>
      <c r="F177" s="9">
        <f>+F178</f>
        <v>99920</v>
      </c>
      <c r="G177" s="9">
        <f t="shared" si="2"/>
        <v>-99920</v>
      </c>
    </row>
    <row r="178" spans="2:7" x14ac:dyDescent="0.4">
      <c r="B178" s="29"/>
      <c r="C178" s="29"/>
      <c r="D178" s="8" t="s">
        <v>167</v>
      </c>
      <c r="E178" s="9"/>
      <c r="F178" s="9">
        <v>99920</v>
      </c>
      <c r="G178" s="9">
        <f t="shared" si="2"/>
        <v>-99920</v>
      </c>
    </row>
    <row r="179" spans="2:7" x14ac:dyDescent="0.4">
      <c r="B179" s="29"/>
      <c r="C179" s="30"/>
      <c r="D179" s="10" t="s">
        <v>168</v>
      </c>
      <c r="E179" s="11">
        <f>+E100+E108+E135+E158+E160+E162+E169+E172+E173+E174+E175+E176</f>
        <v>492308861</v>
      </c>
      <c r="F179" s="11">
        <f>+F100+F108+F135+F158+F160+F162+F169+F172+F173+F174+F175+F176</f>
        <v>520133809</v>
      </c>
      <c r="G179" s="11">
        <f t="shared" si="2"/>
        <v>-27824948</v>
      </c>
    </row>
    <row r="180" spans="2:7" x14ac:dyDescent="0.4">
      <c r="B180" s="30"/>
      <c r="C180" s="12" t="s">
        <v>169</v>
      </c>
      <c r="D180" s="13"/>
      <c r="E180" s="14">
        <f xml:space="preserve"> +E99 - E179</f>
        <v>-29070599</v>
      </c>
      <c r="F180" s="14">
        <f xml:space="preserve"> +F99 - F179</f>
        <v>-52848585</v>
      </c>
      <c r="G180" s="14">
        <f t="shared" si="2"/>
        <v>23777986</v>
      </c>
    </row>
    <row r="181" spans="2:7" x14ac:dyDescent="0.4">
      <c r="B181" s="28" t="s">
        <v>170</v>
      </c>
      <c r="C181" s="28" t="s">
        <v>9</v>
      </c>
      <c r="D181" s="8" t="s">
        <v>171</v>
      </c>
      <c r="E181" s="9">
        <f>+E182</f>
        <v>187961</v>
      </c>
      <c r="F181" s="9">
        <f>+F182</f>
        <v>222098</v>
      </c>
      <c r="G181" s="9">
        <f t="shared" si="2"/>
        <v>-34137</v>
      </c>
    </row>
    <row r="182" spans="2:7" x14ac:dyDescent="0.4">
      <c r="B182" s="29"/>
      <c r="C182" s="29"/>
      <c r="D182" s="8" t="s">
        <v>172</v>
      </c>
      <c r="E182" s="9">
        <v>187961</v>
      </c>
      <c r="F182" s="9">
        <v>222098</v>
      </c>
      <c r="G182" s="9">
        <f t="shared" si="2"/>
        <v>-34137</v>
      </c>
    </row>
    <row r="183" spans="2:7" x14ac:dyDescent="0.4">
      <c r="B183" s="29"/>
      <c r="C183" s="29"/>
      <c r="D183" s="8" t="s">
        <v>173</v>
      </c>
      <c r="E183" s="9">
        <f>+E184+E185</f>
        <v>358880</v>
      </c>
      <c r="F183" s="9">
        <f>+F184+F185</f>
        <v>362600</v>
      </c>
      <c r="G183" s="9">
        <f t="shared" si="2"/>
        <v>-3720</v>
      </c>
    </row>
    <row r="184" spans="2:7" x14ac:dyDescent="0.4">
      <c r="B184" s="29"/>
      <c r="C184" s="29"/>
      <c r="D184" s="8" t="s">
        <v>174</v>
      </c>
      <c r="E184" s="9">
        <v>358880</v>
      </c>
      <c r="F184" s="9">
        <v>362600</v>
      </c>
      <c r="G184" s="9">
        <f t="shared" si="2"/>
        <v>-3720</v>
      </c>
    </row>
    <row r="185" spans="2:7" x14ac:dyDescent="0.4">
      <c r="B185" s="29"/>
      <c r="C185" s="29"/>
      <c r="D185" s="8" t="s">
        <v>175</v>
      </c>
      <c r="E185" s="9"/>
      <c r="F185" s="9"/>
      <c r="G185" s="9">
        <f t="shared" si="2"/>
        <v>0</v>
      </c>
    </row>
    <row r="186" spans="2:7" x14ac:dyDescent="0.4">
      <c r="B186" s="29"/>
      <c r="C186" s="30"/>
      <c r="D186" s="10" t="s">
        <v>176</v>
      </c>
      <c r="E186" s="11">
        <f>+E181+E183</f>
        <v>546841</v>
      </c>
      <c r="F186" s="11">
        <f>+F181+F183</f>
        <v>584698</v>
      </c>
      <c r="G186" s="11">
        <f t="shared" si="2"/>
        <v>-37857</v>
      </c>
    </row>
    <row r="187" spans="2:7" x14ac:dyDescent="0.4">
      <c r="B187" s="29"/>
      <c r="C187" s="28" t="s">
        <v>103</v>
      </c>
      <c r="D187" s="8" t="s">
        <v>177</v>
      </c>
      <c r="E187" s="9"/>
      <c r="F187" s="9"/>
      <c r="G187" s="9">
        <f t="shared" si="2"/>
        <v>0</v>
      </c>
    </row>
    <row r="188" spans="2:7" x14ac:dyDescent="0.4">
      <c r="B188" s="29"/>
      <c r="C188" s="30"/>
      <c r="D188" s="10" t="s">
        <v>178</v>
      </c>
      <c r="E188" s="11">
        <f>+E187</f>
        <v>0</v>
      </c>
      <c r="F188" s="11">
        <f>+F187</f>
        <v>0</v>
      </c>
      <c r="G188" s="11">
        <f t="shared" si="2"/>
        <v>0</v>
      </c>
    </row>
    <row r="189" spans="2:7" x14ac:dyDescent="0.4">
      <c r="B189" s="30"/>
      <c r="C189" s="12" t="s">
        <v>179</v>
      </c>
      <c r="D189" s="15"/>
      <c r="E189" s="16">
        <f xml:space="preserve"> +E186 - E188</f>
        <v>546841</v>
      </c>
      <c r="F189" s="16">
        <f xml:space="preserve"> +F186 - F188</f>
        <v>584698</v>
      </c>
      <c r="G189" s="16">
        <f t="shared" si="2"/>
        <v>-37857</v>
      </c>
    </row>
    <row r="190" spans="2:7" x14ac:dyDescent="0.4">
      <c r="B190" s="12" t="s">
        <v>180</v>
      </c>
      <c r="C190" s="17"/>
      <c r="D190" s="13"/>
      <c r="E190" s="14">
        <f xml:space="preserve"> +E180 +E189</f>
        <v>-28523758</v>
      </c>
      <c r="F190" s="14">
        <f xml:space="preserve"> +F180 +F189</f>
        <v>-52263887</v>
      </c>
      <c r="G190" s="14">
        <f t="shared" si="2"/>
        <v>23740129</v>
      </c>
    </row>
    <row r="191" spans="2:7" x14ac:dyDescent="0.4">
      <c r="B191" s="28" t="s">
        <v>181</v>
      </c>
      <c r="C191" s="28" t="s">
        <v>9</v>
      </c>
      <c r="D191" s="8" t="s">
        <v>182</v>
      </c>
      <c r="E191" s="9">
        <f>+E192</f>
        <v>0</v>
      </c>
      <c r="F191" s="9">
        <f>+F192</f>
        <v>0</v>
      </c>
      <c r="G191" s="9">
        <f t="shared" si="2"/>
        <v>0</v>
      </c>
    </row>
    <row r="192" spans="2:7" x14ac:dyDescent="0.4">
      <c r="B192" s="29"/>
      <c r="C192" s="29"/>
      <c r="D192" s="8" t="s">
        <v>183</v>
      </c>
      <c r="E192" s="9"/>
      <c r="F192" s="9"/>
      <c r="G192" s="9">
        <f t="shared" si="2"/>
        <v>0</v>
      </c>
    </row>
    <row r="193" spans="2:7" x14ac:dyDescent="0.4">
      <c r="B193" s="29"/>
      <c r="C193" s="29"/>
      <c r="D193" s="8" t="s">
        <v>184</v>
      </c>
      <c r="E193" s="9">
        <f>+E194</f>
        <v>0</v>
      </c>
      <c r="F193" s="9">
        <f>+F194</f>
        <v>0</v>
      </c>
      <c r="G193" s="9">
        <f t="shared" si="2"/>
        <v>0</v>
      </c>
    </row>
    <row r="194" spans="2:7" x14ac:dyDescent="0.4">
      <c r="B194" s="29"/>
      <c r="C194" s="29"/>
      <c r="D194" s="8" t="s">
        <v>185</v>
      </c>
      <c r="E194" s="9"/>
      <c r="F194" s="9"/>
      <c r="G194" s="9">
        <f t="shared" si="2"/>
        <v>0</v>
      </c>
    </row>
    <row r="195" spans="2:7" x14ac:dyDescent="0.4">
      <c r="B195" s="29"/>
      <c r="C195" s="29"/>
      <c r="D195" s="8" t="s">
        <v>186</v>
      </c>
      <c r="E195" s="9">
        <f>+E196+E197+E198+E199</f>
        <v>0</v>
      </c>
      <c r="F195" s="9">
        <f>+F196+F197+F198+F199</f>
        <v>0</v>
      </c>
      <c r="G195" s="9">
        <f t="shared" si="2"/>
        <v>0</v>
      </c>
    </row>
    <row r="196" spans="2:7" x14ac:dyDescent="0.4">
      <c r="B196" s="29"/>
      <c r="C196" s="29"/>
      <c r="D196" s="8" t="s">
        <v>187</v>
      </c>
      <c r="E196" s="9"/>
      <c r="F196" s="9"/>
      <c r="G196" s="9">
        <f t="shared" si="2"/>
        <v>0</v>
      </c>
    </row>
    <row r="197" spans="2:7" x14ac:dyDescent="0.4">
      <c r="B197" s="29"/>
      <c r="C197" s="29"/>
      <c r="D197" s="8" t="s">
        <v>188</v>
      </c>
      <c r="E197" s="9"/>
      <c r="F197" s="9"/>
      <c r="G197" s="9">
        <f t="shared" si="2"/>
        <v>0</v>
      </c>
    </row>
    <row r="198" spans="2:7" x14ac:dyDescent="0.4">
      <c r="B198" s="29"/>
      <c r="C198" s="29"/>
      <c r="D198" s="8" t="s">
        <v>189</v>
      </c>
      <c r="E198" s="9"/>
      <c r="F198" s="9"/>
      <c r="G198" s="9">
        <f t="shared" si="2"/>
        <v>0</v>
      </c>
    </row>
    <row r="199" spans="2:7" x14ac:dyDescent="0.4">
      <c r="B199" s="29"/>
      <c r="C199" s="29"/>
      <c r="D199" s="8" t="s">
        <v>190</v>
      </c>
      <c r="E199" s="9"/>
      <c r="F199" s="9"/>
      <c r="G199" s="9">
        <f t="shared" ref="G199:G262" si="3">E199-F199</f>
        <v>0</v>
      </c>
    </row>
    <row r="200" spans="2:7" x14ac:dyDescent="0.4">
      <c r="B200" s="29"/>
      <c r="C200" s="29"/>
      <c r="D200" s="8" t="s">
        <v>191</v>
      </c>
      <c r="E200" s="9">
        <f>+E201+E202+E203</f>
        <v>19998</v>
      </c>
      <c r="F200" s="9">
        <f>+F201+F202+F203</f>
        <v>0</v>
      </c>
      <c r="G200" s="9">
        <f t="shared" si="3"/>
        <v>19998</v>
      </c>
    </row>
    <row r="201" spans="2:7" x14ac:dyDescent="0.4">
      <c r="B201" s="29"/>
      <c r="C201" s="29"/>
      <c r="D201" s="8" t="s">
        <v>192</v>
      </c>
      <c r="E201" s="9">
        <v>19998</v>
      </c>
      <c r="F201" s="9"/>
      <c r="G201" s="9">
        <f t="shared" si="3"/>
        <v>19998</v>
      </c>
    </row>
    <row r="202" spans="2:7" x14ac:dyDescent="0.4">
      <c r="B202" s="29"/>
      <c r="C202" s="29"/>
      <c r="D202" s="8" t="s">
        <v>193</v>
      </c>
      <c r="E202" s="9"/>
      <c r="F202" s="9"/>
      <c r="G202" s="9">
        <f t="shared" si="3"/>
        <v>0</v>
      </c>
    </row>
    <row r="203" spans="2:7" x14ac:dyDescent="0.4">
      <c r="B203" s="29"/>
      <c r="C203" s="29"/>
      <c r="D203" s="8" t="s">
        <v>194</v>
      </c>
      <c r="E203" s="9"/>
      <c r="F203" s="9"/>
      <c r="G203" s="9">
        <f t="shared" si="3"/>
        <v>0</v>
      </c>
    </row>
    <row r="204" spans="2:7" x14ac:dyDescent="0.4">
      <c r="B204" s="29"/>
      <c r="C204" s="29"/>
      <c r="D204" s="8" t="s">
        <v>195</v>
      </c>
      <c r="E204" s="9">
        <f>+E205</f>
        <v>26262726</v>
      </c>
      <c r="F204" s="9">
        <f>+F205</f>
        <v>15856377</v>
      </c>
      <c r="G204" s="9">
        <f t="shared" si="3"/>
        <v>10406349</v>
      </c>
    </row>
    <row r="205" spans="2:7" x14ac:dyDescent="0.4">
      <c r="B205" s="29"/>
      <c r="C205" s="29"/>
      <c r="D205" s="8" t="s">
        <v>196</v>
      </c>
      <c r="E205" s="9">
        <f>+E206+E207</f>
        <v>26262726</v>
      </c>
      <c r="F205" s="9">
        <f>+F206+F207</f>
        <v>15856377</v>
      </c>
      <c r="G205" s="9">
        <f t="shared" si="3"/>
        <v>10406349</v>
      </c>
    </row>
    <row r="206" spans="2:7" x14ac:dyDescent="0.4">
      <c r="B206" s="29"/>
      <c r="C206" s="29"/>
      <c r="D206" s="8" t="s">
        <v>197</v>
      </c>
      <c r="E206" s="9"/>
      <c r="F206" s="9"/>
      <c r="G206" s="9">
        <f t="shared" si="3"/>
        <v>0</v>
      </c>
    </row>
    <row r="207" spans="2:7" x14ac:dyDescent="0.4">
      <c r="B207" s="29"/>
      <c r="C207" s="29"/>
      <c r="D207" s="8" t="s">
        <v>198</v>
      </c>
      <c r="E207" s="9">
        <v>26262726</v>
      </c>
      <c r="F207" s="9">
        <v>15856377</v>
      </c>
      <c r="G207" s="9">
        <f t="shared" si="3"/>
        <v>10406349</v>
      </c>
    </row>
    <row r="208" spans="2:7" x14ac:dyDescent="0.4">
      <c r="B208" s="29"/>
      <c r="C208" s="29"/>
      <c r="D208" s="8" t="s">
        <v>199</v>
      </c>
      <c r="E208" s="9">
        <f>+E209</f>
        <v>1077600</v>
      </c>
      <c r="F208" s="9">
        <f>+F209</f>
        <v>98271930</v>
      </c>
      <c r="G208" s="9">
        <f t="shared" si="3"/>
        <v>-97194330</v>
      </c>
    </row>
    <row r="209" spans="2:7" x14ac:dyDescent="0.4">
      <c r="B209" s="29"/>
      <c r="C209" s="29"/>
      <c r="D209" s="8" t="s">
        <v>200</v>
      </c>
      <c r="E209" s="9">
        <f>+E210+E211</f>
        <v>1077600</v>
      </c>
      <c r="F209" s="9">
        <f>+F210+F211</f>
        <v>98271930</v>
      </c>
      <c r="G209" s="9">
        <f t="shared" si="3"/>
        <v>-97194330</v>
      </c>
    </row>
    <row r="210" spans="2:7" x14ac:dyDescent="0.4">
      <c r="B210" s="29"/>
      <c r="C210" s="29"/>
      <c r="D210" s="8" t="s">
        <v>201</v>
      </c>
      <c r="E210" s="9"/>
      <c r="F210" s="9"/>
      <c r="G210" s="9">
        <f t="shared" si="3"/>
        <v>0</v>
      </c>
    </row>
    <row r="211" spans="2:7" x14ac:dyDescent="0.4">
      <c r="B211" s="29"/>
      <c r="C211" s="29"/>
      <c r="D211" s="8" t="s">
        <v>202</v>
      </c>
      <c r="E211" s="9">
        <v>1077600</v>
      </c>
      <c r="F211" s="9">
        <v>98271930</v>
      </c>
      <c r="G211" s="9">
        <f t="shared" si="3"/>
        <v>-97194330</v>
      </c>
    </row>
    <row r="212" spans="2:7" x14ac:dyDescent="0.4">
      <c r="B212" s="29"/>
      <c r="C212" s="29"/>
      <c r="D212" s="8" t="s">
        <v>203</v>
      </c>
      <c r="E212" s="9">
        <f>+E213</f>
        <v>0</v>
      </c>
      <c r="F212" s="9">
        <f>+F213</f>
        <v>0</v>
      </c>
      <c r="G212" s="9">
        <f t="shared" si="3"/>
        <v>0</v>
      </c>
    </row>
    <row r="213" spans="2:7" x14ac:dyDescent="0.4">
      <c r="B213" s="29"/>
      <c r="C213" s="29"/>
      <c r="D213" s="8" t="s">
        <v>204</v>
      </c>
      <c r="E213" s="9">
        <f>+E214+E215+E216+E217+E218+E219+E220+E221+E222+E223+E224+E225+E226+E227+E228+E229+E230+E231+E232+E233+E234+E235+E236</f>
        <v>0</v>
      </c>
      <c r="F213" s="9">
        <f>+F214+F215+F216+F217+F218+F219+F220+F221+F222+F223+F224+F225+F226+F227+F228+F229+F230+F231+F232+F233+F234+F235+F236</f>
        <v>0</v>
      </c>
      <c r="G213" s="9">
        <f t="shared" si="3"/>
        <v>0</v>
      </c>
    </row>
    <row r="214" spans="2:7" x14ac:dyDescent="0.4">
      <c r="B214" s="29"/>
      <c r="C214" s="29"/>
      <c r="D214" s="8" t="s">
        <v>205</v>
      </c>
      <c r="E214" s="9"/>
      <c r="F214" s="9"/>
      <c r="G214" s="9">
        <f t="shared" si="3"/>
        <v>0</v>
      </c>
    </row>
    <row r="215" spans="2:7" x14ac:dyDescent="0.4">
      <c r="B215" s="29"/>
      <c r="C215" s="29"/>
      <c r="D215" s="8" t="s">
        <v>206</v>
      </c>
      <c r="E215" s="9"/>
      <c r="F215" s="9"/>
      <c r="G215" s="9">
        <f t="shared" si="3"/>
        <v>0</v>
      </c>
    </row>
    <row r="216" spans="2:7" x14ac:dyDescent="0.4">
      <c r="B216" s="29"/>
      <c r="C216" s="29"/>
      <c r="D216" s="8" t="s">
        <v>207</v>
      </c>
      <c r="E216" s="9"/>
      <c r="F216" s="9"/>
      <c r="G216" s="9">
        <f t="shared" si="3"/>
        <v>0</v>
      </c>
    </row>
    <row r="217" spans="2:7" x14ac:dyDescent="0.4">
      <c r="B217" s="29"/>
      <c r="C217" s="29"/>
      <c r="D217" s="8" t="s">
        <v>208</v>
      </c>
      <c r="E217" s="9"/>
      <c r="F217" s="9"/>
      <c r="G217" s="9">
        <f t="shared" si="3"/>
        <v>0</v>
      </c>
    </row>
    <row r="218" spans="2:7" x14ac:dyDescent="0.4">
      <c r="B218" s="29"/>
      <c r="C218" s="29"/>
      <c r="D218" s="8" t="s">
        <v>209</v>
      </c>
      <c r="E218" s="9"/>
      <c r="F218" s="9"/>
      <c r="G218" s="9">
        <f t="shared" si="3"/>
        <v>0</v>
      </c>
    </row>
    <row r="219" spans="2:7" x14ac:dyDescent="0.4">
      <c r="B219" s="29"/>
      <c r="C219" s="29"/>
      <c r="D219" s="8" t="s">
        <v>210</v>
      </c>
      <c r="E219" s="9"/>
      <c r="F219" s="9"/>
      <c r="G219" s="9">
        <f t="shared" si="3"/>
        <v>0</v>
      </c>
    </row>
    <row r="220" spans="2:7" x14ac:dyDescent="0.4">
      <c r="B220" s="29"/>
      <c r="C220" s="29"/>
      <c r="D220" s="8" t="s">
        <v>211</v>
      </c>
      <c r="E220" s="9"/>
      <c r="F220" s="9"/>
      <c r="G220" s="9">
        <f t="shared" si="3"/>
        <v>0</v>
      </c>
    </row>
    <row r="221" spans="2:7" x14ac:dyDescent="0.4">
      <c r="B221" s="29"/>
      <c r="C221" s="29"/>
      <c r="D221" s="8" t="s">
        <v>212</v>
      </c>
      <c r="E221" s="9"/>
      <c r="F221" s="9"/>
      <c r="G221" s="9">
        <f t="shared" si="3"/>
        <v>0</v>
      </c>
    </row>
    <row r="222" spans="2:7" x14ac:dyDescent="0.4">
      <c r="B222" s="29"/>
      <c r="C222" s="29"/>
      <c r="D222" s="8" t="s">
        <v>213</v>
      </c>
      <c r="E222" s="9"/>
      <c r="F222" s="9"/>
      <c r="G222" s="9">
        <f t="shared" si="3"/>
        <v>0</v>
      </c>
    </row>
    <row r="223" spans="2:7" x14ac:dyDescent="0.4">
      <c r="B223" s="29"/>
      <c r="C223" s="29"/>
      <c r="D223" s="8" t="s">
        <v>214</v>
      </c>
      <c r="E223" s="9"/>
      <c r="F223" s="9"/>
      <c r="G223" s="9">
        <f t="shared" si="3"/>
        <v>0</v>
      </c>
    </row>
    <row r="224" spans="2:7" x14ac:dyDescent="0.4">
      <c r="B224" s="29"/>
      <c r="C224" s="29"/>
      <c r="D224" s="8" t="s">
        <v>215</v>
      </c>
      <c r="E224" s="9"/>
      <c r="F224" s="9"/>
      <c r="G224" s="9">
        <f t="shared" si="3"/>
        <v>0</v>
      </c>
    </row>
    <row r="225" spans="2:7" x14ac:dyDescent="0.4">
      <c r="B225" s="29"/>
      <c r="C225" s="29"/>
      <c r="D225" s="8" t="s">
        <v>216</v>
      </c>
      <c r="E225" s="9"/>
      <c r="F225" s="9"/>
      <c r="G225" s="9">
        <f t="shared" si="3"/>
        <v>0</v>
      </c>
    </row>
    <row r="226" spans="2:7" x14ac:dyDescent="0.4">
      <c r="B226" s="29"/>
      <c r="C226" s="29"/>
      <c r="D226" s="8" t="s">
        <v>217</v>
      </c>
      <c r="E226" s="9"/>
      <c r="F226" s="9"/>
      <c r="G226" s="9">
        <f t="shared" si="3"/>
        <v>0</v>
      </c>
    </row>
    <row r="227" spans="2:7" x14ac:dyDescent="0.4">
      <c r="B227" s="29"/>
      <c r="C227" s="29"/>
      <c r="D227" s="8" t="s">
        <v>218</v>
      </c>
      <c r="E227" s="9"/>
      <c r="F227" s="9"/>
      <c r="G227" s="9">
        <f t="shared" si="3"/>
        <v>0</v>
      </c>
    </row>
    <row r="228" spans="2:7" x14ac:dyDescent="0.4">
      <c r="B228" s="29"/>
      <c r="C228" s="29"/>
      <c r="D228" s="8" t="s">
        <v>219</v>
      </c>
      <c r="E228" s="9"/>
      <c r="F228" s="9"/>
      <c r="G228" s="9">
        <f t="shared" si="3"/>
        <v>0</v>
      </c>
    </row>
    <row r="229" spans="2:7" x14ac:dyDescent="0.4">
      <c r="B229" s="29"/>
      <c r="C229" s="29"/>
      <c r="D229" s="8" t="s">
        <v>220</v>
      </c>
      <c r="E229" s="9"/>
      <c r="F229" s="9"/>
      <c r="G229" s="9">
        <f t="shared" si="3"/>
        <v>0</v>
      </c>
    </row>
    <row r="230" spans="2:7" x14ac:dyDescent="0.4">
      <c r="B230" s="29"/>
      <c r="C230" s="29"/>
      <c r="D230" s="8" t="s">
        <v>221</v>
      </c>
      <c r="E230" s="9"/>
      <c r="F230" s="9"/>
      <c r="G230" s="9">
        <f t="shared" si="3"/>
        <v>0</v>
      </c>
    </row>
    <row r="231" spans="2:7" x14ac:dyDescent="0.4">
      <c r="B231" s="29"/>
      <c r="C231" s="29"/>
      <c r="D231" s="8" t="s">
        <v>222</v>
      </c>
      <c r="E231" s="9"/>
      <c r="F231" s="9"/>
      <c r="G231" s="9">
        <f t="shared" si="3"/>
        <v>0</v>
      </c>
    </row>
    <row r="232" spans="2:7" x14ac:dyDescent="0.4">
      <c r="B232" s="29"/>
      <c r="C232" s="29"/>
      <c r="D232" s="8" t="s">
        <v>223</v>
      </c>
      <c r="E232" s="9"/>
      <c r="F232" s="9"/>
      <c r="G232" s="9">
        <f t="shared" si="3"/>
        <v>0</v>
      </c>
    </row>
    <row r="233" spans="2:7" x14ac:dyDescent="0.4">
      <c r="B233" s="29"/>
      <c r="C233" s="29"/>
      <c r="D233" s="8" t="s">
        <v>224</v>
      </c>
      <c r="E233" s="9"/>
      <c r="F233" s="9"/>
      <c r="G233" s="9">
        <f t="shared" si="3"/>
        <v>0</v>
      </c>
    </row>
    <row r="234" spans="2:7" x14ac:dyDescent="0.4">
      <c r="B234" s="29"/>
      <c r="C234" s="29"/>
      <c r="D234" s="8" t="s">
        <v>225</v>
      </c>
      <c r="E234" s="9"/>
      <c r="F234" s="9"/>
      <c r="G234" s="9">
        <f t="shared" si="3"/>
        <v>0</v>
      </c>
    </row>
    <row r="235" spans="2:7" x14ac:dyDescent="0.4">
      <c r="B235" s="29"/>
      <c r="C235" s="29"/>
      <c r="D235" s="8" t="s">
        <v>226</v>
      </c>
      <c r="E235" s="9"/>
      <c r="F235" s="9"/>
      <c r="G235" s="9">
        <f t="shared" si="3"/>
        <v>0</v>
      </c>
    </row>
    <row r="236" spans="2:7" x14ac:dyDescent="0.4">
      <c r="B236" s="29"/>
      <c r="C236" s="29"/>
      <c r="D236" s="8" t="s">
        <v>227</v>
      </c>
      <c r="E236" s="9"/>
      <c r="F236" s="9"/>
      <c r="G236" s="9">
        <f t="shared" si="3"/>
        <v>0</v>
      </c>
    </row>
    <row r="237" spans="2:7" x14ac:dyDescent="0.4">
      <c r="B237" s="29"/>
      <c r="C237" s="29"/>
      <c r="D237" s="8" t="s">
        <v>228</v>
      </c>
      <c r="E237" s="9"/>
      <c r="F237" s="9"/>
      <c r="G237" s="9">
        <f t="shared" si="3"/>
        <v>0</v>
      </c>
    </row>
    <row r="238" spans="2:7" x14ac:dyDescent="0.4">
      <c r="B238" s="29"/>
      <c r="C238" s="29"/>
      <c r="D238" s="8" t="s">
        <v>229</v>
      </c>
      <c r="E238" s="9"/>
      <c r="F238" s="9"/>
      <c r="G238" s="9">
        <f t="shared" si="3"/>
        <v>0</v>
      </c>
    </row>
    <row r="239" spans="2:7" x14ac:dyDescent="0.4">
      <c r="B239" s="29"/>
      <c r="C239" s="29"/>
      <c r="D239" s="8" t="s">
        <v>230</v>
      </c>
      <c r="E239" s="9"/>
      <c r="F239" s="9"/>
      <c r="G239" s="9">
        <f t="shared" si="3"/>
        <v>0</v>
      </c>
    </row>
    <row r="240" spans="2:7" x14ac:dyDescent="0.4">
      <c r="B240" s="29"/>
      <c r="C240" s="30"/>
      <c r="D240" s="10" t="s">
        <v>231</v>
      </c>
      <c r="E240" s="11">
        <f>+E191+E193+E195+E200+E204+E208+E212+E237+E238+E239</f>
        <v>27360324</v>
      </c>
      <c r="F240" s="11">
        <f>+F191+F193+F195+F200+F204+F208+F212+F237+F238+F239</f>
        <v>114128307</v>
      </c>
      <c r="G240" s="11">
        <f t="shared" si="3"/>
        <v>-86767983</v>
      </c>
    </row>
    <row r="241" spans="2:7" x14ac:dyDescent="0.4">
      <c r="B241" s="29"/>
      <c r="C241" s="28" t="s">
        <v>103</v>
      </c>
      <c r="D241" s="8" t="s">
        <v>232</v>
      </c>
      <c r="E241" s="9"/>
      <c r="F241" s="9"/>
      <c r="G241" s="9">
        <f t="shared" si="3"/>
        <v>0</v>
      </c>
    </row>
    <row r="242" spans="2:7" x14ac:dyDescent="0.4">
      <c r="B242" s="29"/>
      <c r="C242" s="29"/>
      <c r="D242" s="8" t="s">
        <v>233</v>
      </c>
      <c r="E242" s="9"/>
      <c r="F242" s="9"/>
      <c r="G242" s="9">
        <f t="shared" si="3"/>
        <v>0</v>
      </c>
    </row>
    <row r="243" spans="2:7" x14ac:dyDescent="0.4">
      <c r="B243" s="29"/>
      <c r="C243" s="29"/>
      <c r="D243" s="8" t="s">
        <v>234</v>
      </c>
      <c r="E243" s="9">
        <f>+E244+E245+E246</f>
        <v>15</v>
      </c>
      <c r="F243" s="9">
        <f>+F244+F245+F246</f>
        <v>6</v>
      </c>
      <c r="G243" s="9">
        <f t="shared" si="3"/>
        <v>9</v>
      </c>
    </row>
    <row r="244" spans="2:7" x14ac:dyDescent="0.4">
      <c r="B244" s="29"/>
      <c r="C244" s="29"/>
      <c r="D244" s="8" t="s">
        <v>235</v>
      </c>
      <c r="E244" s="9">
        <v>15</v>
      </c>
      <c r="F244" s="9">
        <v>6</v>
      </c>
      <c r="G244" s="9">
        <f t="shared" si="3"/>
        <v>9</v>
      </c>
    </row>
    <row r="245" spans="2:7" x14ac:dyDescent="0.4">
      <c r="B245" s="29"/>
      <c r="C245" s="29"/>
      <c r="D245" s="8" t="s">
        <v>236</v>
      </c>
      <c r="E245" s="9"/>
      <c r="F245" s="9"/>
      <c r="G245" s="9">
        <f t="shared" si="3"/>
        <v>0</v>
      </c>
    </row>
    <row r="246" spans="2:7" x14ac:dyDescent="0.4">
      <c r="B246" s="29"/>
      <c r="C246" s="29"/>
      <c r="D246" s="8" t="s">
        <v>237</v>
      </c>
      <c r="E246" s="9"/>
      <c r="F246" s="9"/>
      <c r="G246" s="9">
        <f t="shared" si="3"/>
        <v>0</v>
      </c>
    </row>
    <row r="247" spans="2:7" x14ac:dyDescent="0.4">
      <c r="B247" s="29"/>
      <c r="C247" s="29"/>
      <c r="D247" s="8" t="s">
        <v>238</v>
      </c>
      <c r="E247" s="9"/>
      <c r="F247" s="9"/>
      <c r="G247" s="9">
        <f t="shared" si="3"/>
        <v>0</v>
      </c>
    </row>
    <row r="248" spans="2:7" x14ac:dyDescent="0.4">
      <c r="B248" s="29"/>
      <c r="C248" s="29"/>
      <c r="D248" s="8" t="s">
        <v>239</v>
      </c>
      <c r="E248" s="9"/>
      <c r="F248" s="9">
        <v>922000</v>
      </c>
      <c r="G248" s="9">
        <f t="shared" si="3"/>
        <v>-922000</v>
      </c>
    </row>
    <row r="249" spans="2:7" x14ac:dyDescent="0.4">
      <c r="B249" s="29"/>
      <c r="C249" s="29"/>
      <c r="D249" s="8" t="s">
        <v>240</v>
      </c>
      <c r="E249" s="9"/>
      <c r="F249" s="9"/>
      <c r="G249" s="9">
        <f t="shared" si="3"/>
        <v>0</v>
      </c>
    </row>
    <row r="250" spans="2:7" x14ac:dyDescent="0.4">
      <c r="B250" s="29"/>
      <c r="C250" s="29"/>
      <c r="D250" s="8" t="s">
        <v>241</v>
      </c>
      <c r="E250" s="9">
        <f>+E251</f>
        <v>0</v>
      </c>
      <c r="F250" s="9">
        <f>+F251</f>
        <v>0</v>
      </c>
      <c r="G250" s="9">
        <f t="shared" si="3"/>
        <v>0</v>
      </c>
    </row>
    <row r="251" spans="2:7" x14ac:dyDescent="0.4">
      <c r="B251" s="29"/>
      <c r="C251" s="29"/>
      <c r="D251" s="8" t="s">
        <v>242</v>
      </c>
      <c r="E251" s="9">
        <f>+E252+E253</f>
        <v>0</v>
      </c>
      <c r="F251" s="9">
        <f>+F252+F253</f>
        <v>0</v>
      </c>
      <c r="G251" s="9">
        <f t="shared" si="3"/>
        <v>0</v>
      </c>
    </row>
    <row r="252" spans="2:7" x14ac:dyDescent="0.4">
      <c r="B252" s="29"/>
      <c r="C252" s="29"/>
      <c r="D252" s="8" t="s">
        <v>243</v>
      </c>
      <c r="E252" s="9"/>
      <c r="F252" s="9"/>
      <c r="G252" s="9">
        <f t="shared" si="3"/>
        <v>0</v>
      </c>
    </row>
    <row r="253" spans="2:7" x14ac:dyDescent="0.4">
      <c r="B253" s="29"/>
      <c r="C253" s="29"/>
      <c r="D253" s="8" t="s">
        <v>244</v>
      </c>
      <c r="E253" s="9"/>
      <c r="F253" s="9"/>
      <c r="G253" s="9">
        <f t="shared" si="3"/>
        <v>0</v>
      </c>
    </row>
    <row r="254" spans="2:7" x14ac:dyDescent="0.4">
      <c r="B254" s="29"/>
      <c r="C254" s="29"/>
      <c r="D254" s="8" t="s">
        <v>245</v>
      </c>
      <c r="E254" s="9">
        <f>+E255</f>
        <v>0</v>
      </c>
      <c r="F254" s="9">
        <f>+F255</f>
        <v>0</v>
      </c>
      <c r="G254" s="9">
        <f t="shared" si="3"/>
        <v>0</v>
      </c>
    </row>
    <row r="255" spans="2:7" x14ac:dyDescent="0.4">
      <c r="B255" s="29"/>
      <c r="C255" s="29"/>
      <c r="D255" s="8" t="s">
        <v>246</v>
      </c>
      <c r="E255" s="9">
        <f>+E256+E257</f>
        <v>0</v>
      </c>
      <c r="F255" s="9">
        <f>+F256+F257</f>
        <v>0</v>
      </c>
      <c r="G255" s="9">
        <f t="shared" si="3"/>
        <v>0</v>
      </c>
    </row>
    <row r="256" spans="2:7" x14ac:dyDescent="0.4">
      <c r="B256" s="29"/>
      <c r="C256" s="29"/>
      <c r="D256" s="8" t="s">
        <v>247</v>
      </c>
      <c r="E256" s="9"/>
      <c r="F256" s="9"/>
      <c r="G256" s="9">
        <f t="shared" si="3"/>
        <v>0</v>
      </c>
    </row>
    <row r="257" spans="2:7" x14ac:dyDescent="0.4">
      <c r="B257" s="29"/>
      <c r="C257" s="29"/>
      <c r="D257" s="8" t="s">
        <v>248</v>
      </c>
      <c r="E257" s="9"/>
      <c r="F257" s="9"/>
      <c r="G257" s="9">
        <f t="shared" si="3"/>
        <v>0</v>
      </c>
    </row>
    <row r="258" spans="2:7" x14ac:dyDescent="0.4">
      <c r="B258" s="29"/>
      <c r="C258" s="29"/>
      <c r="D258" s="8" t="s">
        <v>249</v>
      </c>
      <c r="E258" s="9">
        <f>+E259</f>
        <v>0</v>
      </c>
      <c r="F258" s="9">
        <f>+F259</f>
        <v>0</v>
      </c>
      <c r="G258" s="9">
        <f t="shared" si="3"/>
        <v>0</v>
      </c>
    </row>
    <row r="259" spans="2:7" x14ac:dyDescent="0.4">
      <c r="B259" s="29"/>
      <c r="C259" s="29"/>
      <c r="D259" s="8" t="s">
        <v>250</v>
      </c>
      <c r="E259" s="9">
        <f>+E260+E261+E262+E263+E264+E265+E266+E267+E268+E269+E270+E271+E272+E273+E274+E275+E276+E277+E278+E279+E280+E281+E282</f>
        <v>0</v>
      </c>
      <c r="F259" s="9">
        <f>+F260+F261+F262+F263+F264+F265+F266+F267+F268+F269+F270+F271+F272+F273+F274+F275+F276+F277+F278+F279+F280+F281+F282</f>
        <v>0</v>
      </c>
      <c r="G259" s="9">
        <f t="shared" si="3"/>
        <v>0</v>
      </c>
    </row>
    <row r="260" spans="2:7" x14ac:dyDescent="0.4">
      <c r="B260" s="29"/>
      <c r="C260" s="29"/>
      <c r="D260" s="8" t="s">
        <v>251</v>
      </c>
      <c r="E260" s="9"/>
      <c r="F260" s="9"/>
      <c r="G260" s="9">
        <f t="shared" si="3"/>
        <v>0</v>
      </c>
    </row>
    <row r="261" spans="2:7" x14ac:dyDescent="0.4">
      <c r="B261" s="29"/>
      <c r="C261" s="29"/>
      <c r="D261" s="8" t="s">
        <v>252</v>
      </c>
      <c r="E261" s="9"/>
      <c r="F261" s="9"/>
      <c r="G261" s="9">
        <f t="shared" si="3"/>
        <v>0</v>
      </c>
    </row>
    <row r="262" spans="2:7" x14ac:dyDescent="0.4">
      <c r="B262" s="29"/>
      <c r="C262" s="29"/>
      <c r="D262" s="8" t="s">
        <v>253</v>
      </c>
      <c r="E262" s="9"/>
      <c r="F262" s="9"/>
      <c r="G262" s="9">
        <f t="shared" si="3"/>
        <v>0</v>
      </c>
    </row>
    <row r="263" spans="2:7" x14ac:dyDescent="0.4">
      <c r="B263" s="29"/>
      <c r="C263" s="29"/>
      <c r="D263" s="8" t="s">
        <v>254</v>
      </c>
      <c r="E263" s="9"/>
      <c r="F263" s="9"/>
      <c r="G263" s="9">
        <f t="shared" ref="G263:G302" si="4">E263-F263</f>
        <v>0</v>
      </c>
    </row>
    <row r="264" spans="2:7" x14ac:dyDescent="0.4">
      <c r="B264" s="29"/>
      <c r="C264" s="29"/>
      <c r="D264" s="8" t="s">
        <v>255</v>
      </c>
      <c r="E264" s="9"/>
      <c r="F264" s="9"/>
      <c r="G264" s="9">
        <f t="shared" si="4"/>
        <v>0</v>
      </c>
    </row>
    <row r="265" spans="2:7" x14ac:dyDescent="0.4">
      <c r="B265" s="29"/>
      <c r="C265" s="29"/>
      <c r="D265" s="8" t="s">
        <v>256</v>
      </c>
      <c r="E265" s="9"/>
      <c r="F265" s="9"/>
      <c r="G265" s="9">
        <f t="shared" si="4"/>
        <v>0</v>
      </c>
    </row>
    <row r="266" spans="2:7" x14ac:dyDescent="0.4">
      <c r="B266" s="29"/>
      <c r="C266" s="29"/>
      <c r="D266" s="8" t="s">
        <v>257</v>
      </c>
      <c r="E266" s="9"/>
      <c r="F266" s="9"/>
      <c r="G266" s="9">
        <f t="shared" si="4"/>
        <v>0</v>
      </c>
    </row>
    <row r="267" spans="2:7" x14ac:dyDescent="0.4">
      <c r="B267" s="29"/>
      <c r="C267" s="29"/>
      <c r="D267" s="8" t="s">
        <v>258</v>
      </c>
      <c r="E267" s="9"/>
      <c r="F267" s="9"/>
      <c r="G267" s="9">
        <f t="shared" si="4"/>
        <v>0</v>
      </c>
    </row>
    <row r="268" spans="2:7" x14ac:dyDescent="0.4">
      <c r="B268" s="29"/>
      <c r="C268" s="29"/>
      <c r="D268" s="8" t="s">
        <v>259</v>
      </c>
      <c r="E268" s="9"/>
      <c r="F268" s="9"/>
      <c r="G268" s="9">
        <f t="shared" si="4"/>
        <v>0</v>
      </c>
    </row>
    <row r="269" spans="2:7" x14ac:dyDescent="0.4">
      <c r="B269" s="29"/>
      <c r="C269" s="29"/>
      <c r="D269" s="8" t="s">
        <v>260</v>
      </c>
      <c r="E269" s="9"/>
      <c r="F269" s="9"/>
      <c r="G269" s="9">
        <f t="shared" si="4"/>
        <v>0</v>
      </c>
    </row>
    <row r="270" spans="2:7" x14ac:dyDescent="0.4">
      <c r="B270" s="29"/>
      <c r="C270" s="29"/>
      <c r="D270" s="8" t="s">
        <v>261</v>
      </c>
      <c r="E270" s="9"/>
      <c r="F270" s="9"/>
      <c r="G270" s="9">
        <f t="shared" si="4"/>
        <v>0</v>
      </c>
    </row>
    <row r="271" spans="2:7" x14ac:dyDescent="0.4">
      <c r="B271" s="29"/>
      <c r="C271" s="29"/>
      <c r="D271" s="8" t="s">
        <v>262</v>
      </c>
      <c r="E271" s="9"/>
      <c r="F271" s="9"/>
      <c r="G271" s="9">
        <f t="shared" si="4"/>
        <v>0</v>
      </c>
    </row>
    <row r="272" spans="2:7" x14ac:dyDescent="0.4">
      <c r="B272" s="29"/>
      <c r="C272" s="29"/>
      <c r="D272" s="8" t="s">
        <v>263</v>
      </c>
      <c r="E272" s="9"/>
      <c r="F272" s="9"/>
      <c r="G272" s="9">
        <f t="shared" si="4"/>
        <v>0</v>
      </c>
    </row>
    <row r="273" spans="2:7" x14ac:dyDescent="0.4">
      <c r="B273" s="29"/>
      <c r="C273" s="29"/>
      <c r="D273" s="8" t="s">
        <v>264</v>
      </c>
      <c r="E273" s="9"/>
      <c r="F273" s="9"/>
      <c r="G273" s="9">
        <f t="shared" si="4"/>
        <v>0</v>
      </c>
    </row>
    <row r="274" spans="2:7" x14ac:dyDescent="0.4">
      <c r="B274" s="29"/>
      <c r="C274" s="29"/>
      <c r="D274" s="8" t="s">
        <v>265</v>
      </c>
      <c r="E274" s="9"/>
      <c r="F274" s="9"/>
      <c r="G274" s="9">
        <f t="shared" si="4"/>
        <v>0</v>
      </c>
    </row>
    <row r="275" spans="2:7" x14ac:dyDescent="0.4">
      <c r="B275" s="29"/>
      <c r="C275" s="29"/>
      <c r="D275" s="8" t="s">
        <v>266</v>
      </c>
      <c r="E275" s="9"/>
      <c r="F275" s="9"/>
      <c r="G275" s="9">
        <f t="shared" si="4"/>
        <v>0</v>
      </c>
    </row>
    <row r="276" spans="2:7" x14ac:dyDescent="0.4">
      <c r="B276" s="29"/>
      <c r="C276" s="29"/>
      <c r="D276" s="8" t="s">
        <v>267</v>
      </c>
      <c r="E276" s="9"/>
      <c r="F276" s="9"/>
      <c r="G276" s="9">
        <f t="shared" si="4"/>
        <v>0</v>
      </c>
    </row>
    <row r="277" spans="2:7" x14ac:dyDescent="0.4">
      <c r="B277" s="29"/>
      <c r="C277" s="29"/>
      <c r="D277" s="8" t="s">
        <v>268</v>
      </c>
      <c r="E277" s="9"/>
      <c r="F277" s="9"/>
      <c r="G277" s="9">
        <f t="shared" si="4"/>
        <v>0</v>
      </c>
    </row>
    <row r="278" spans="2:7" x14ac:dyDescent="0.4">
      <c r="B278" s="29"/>
      <c r="C278" s="29"/>
      <c r="D278" s="8" t="s">
        <v>269</v>
      </c>
      <c r="E278" s="9"/>
      <c r="F278" s="9"/>
      <c r="G278" s="9">
        <f t="shared" si="4"/>
        <v>0</v>
      </c>
    </row>
    <row r="279" spans="2:7" x14ac:dyDescent="0.4">
      <c r="B279" s="29"/>
      <c r="C279" s="29"/>
      <c r="D279" s="8" t="s">
        <v>270</v>
      </c>
      <c r="E279" s="9"/>
      <c r="F279" s="9"/>
      <c r="G279" s="9">
        <f t="shared" si="4"/>
        <v>0</v>
      </c>
    </row>
    <row r="280" spans="2:7" x14ac:dyDescent="0.4">
      <c r="B280" s="29"/>
      <c r="C280" s="29"/>
      <c r="D280" s="8" t="s">
        <v>271</v>
      </c>
      <c r="E280" s="9"/>
      <c r="F280" s="9"/>
      <c r="G280" s="9">
        <f t="shared" si="4"/>
        <v>0</v>
      </c>
    </row>
    <row r="281" spans="2:7" x14ac:dyDescent="0.4">
      <c r="B281" s="29"/>
      <c r="C281" s="29"/>
      <c r="D281" s="8" t="s">
        <v>272</v>
      </c>
      <c r="E281" s="9"/>
      <c r="F281" s="9"/>
      <c r="G281" s="9">
        <f t="shared" si="4"/>
        <v>0</v>
      </c>
    </row>
    <row r="282" spans="2:7" x14ac:dyDescent="0.4">
      <c r="B282" s="29"/>
      <c r="C282" s="29"/>
      <c r="D282" s="8" t="s">
        <v>273</v>
      </c>
      <c r="E282" s="9"/>
      <c r="F282" s="9"/>
      <c r="G282" s="9">
        <f t="shared" si="4"/>
        <v>0</v>
      </c>
    </row>
    <row r="283" spans="2:7" x14ac:dyDescent="0.4">
      <c r="B283" s="29"/>
      <c r="C283" s="29"/>
      <c r="D283" s="8" t="s">
        <v>274</v>
      </c>
      <c r="E283" s="9"/>
      <c r="F283" s="9"/>
      <c r="G283" s="9">
        <f t="shared" si="4"/>
        <v>0</v>
      </c>
    </row>
    <row r="284" spans="2:7" x14ac:dyDescent="0.4">
      <c r="B284" s="29"/>
      <c r="C284" s="29"/>
      <c r="D284" s="8" t="s">
        <v>275</v>
      </c>
      <c r="E284" s="9"/>
      <c r="F284" s="9"/>
      <c r="G284" s="9">
        <f t="shared" si="4"/>
        <v>0</v>
      </c>
    </row>
    <row r="285" spans="2:7" x14ac:dyDescent="0.4">
      <c r="B285" s="29"/>
      <c r="C285" s="29"/>
      <c r="D285" s="8" t="s">
        <v>276</v>
      </c>
      <c r="E285" s="9"/>
      <c r="F285" s="9"/>
      <c r="G285" s="9">
        <f t="shared" si="4"/>
        <v>0</v>
      </c>
    </row>
    <row r="286" spans="2:7" x14ac:dyDescent="0.4">
      <c r="B286" s="29"/>
      <c r="C286" s="29"/>
      <c r="D286" s="8" t="s">
        <v>277</v>
      </c>
      <c r="E286" s="9"/>
      <c r="F286" s="9"/>
      <c r="G286" s="9">
        <f t="shared" si="4"/>
        <v>0</v>
      </c>
    </row>
    <row r="287" spans="2:7" x14ac:dyDescent="0.4">
      <c r="B287" s="29"/>
      <c r="C287" s="30"/>
      <c r="D287" s="10" t="s">
        <v>278</v>
      </c>
      <c r="E287" s="11">
        <f>+E241+E242+E243+E247+E248+E249+E250+E254+E258+E283+E284+E285+E286</f>
        <v>15</v>
      </c>
      <c r="F287" s="11">
        <f>+F241+F242+F243+F247+F248+F249+F250+F254+F258+F283+F284+F285+F286</f>
        <v>922006</v>
      </c>
      <c r="G287" s="11">
        <f t="shared" si="4"/>
        <v>-921991</v>
      </c>
    </row>
    <row r="288" spans="2:7" x14ac:dyDescent="0.4">
      <c r="B288" s="30"/>
      <c r="C288" s="18" t="s">
        <v>279</v>
      </c>
      <c r="D288" s="19"/>
      <c r="E288" s="20">
        <f xml:space="preserve"> +E240 - E287</f>
        <v>27360309</v>
      </c>
      <c r="F288" s="20">
        <f xml:space="preserve"> +F240 - F287</f>
        <v>113206301</v>
      </c>
      <c r="G288" s="20">
        <f t="shared" si="4"/>
        <v>-85845992</v>
      </c>
    </row>
    <row r="289" spans="2:7" x14ac:dyDescent="0.4">
      <c r="B289" s="12" t="s">
        <v>280</v>
      </c>
      <c r="C289" s="21"/>
      <c r="D289" s="22"/>
      <c r="E289" s="23">
        <f xml:space="preserve"> +E190 +E288</f>
        <v>-1163449</v>
      </c>
      <c r="F289" s="23">
        <f xml:space="preserve"> +F190 +F288</f>
        <v>60942414</v>
      </c>
      <c r="G289" s="23">
        <f t="shared" si="4"/>
        <v>-62105863</v>
      </c>
    </row>
    <row r="290" spans="2:7" x14ac:dyDescent="0.4">
      <c r="B290" s="25" t="s">
        <v>281</v>
      </c>
      <c r="C290" s="21" t="s">
        <v>282</v>
      </c>
      <c r="D290" s="22"/>
      <c r="E290" s="23">
        <v>-77508338</v>
      </c>
      <c r="F290" s="23">
        <v>-72572752</v>
      </c>
      <c r="G290" s="23">
        <f t="shared" si="4"/>
        <v>-4935586</v>
      </c>
    </row>
    <row r="291" spans="2:7" x14ac:dyDescent="0.4">
      <c r="B291" s="26"/>
      <c r="C291" s="21" t="s">
        <v>283</v>
      </c>
      <c r="D291" s="22"/>
      <c r="E291" s="23">
        <f xml:space="preserve"> +E289 +E290</f>
        <v>-78671787</v>
      </c>
      <c r="F291" s="23">
        <f xml:space="preserve"> +F289 +F290</f>
        <v>-11630338</v>
      </c>
      <c r="G291" s="23">
        <f t="shared" si="4"/>
        <v>-67041449</v>
      </c>
    </row>
    <row r="292" spans="2:7" x14ac:dyDescent="0.4">
      <c r="B292" s="26"/>
      <c r="C292" s="21" t="s">
        <v>284</v>
      </c>
      <c r="D292" s="22"/>
      <c r="E292" s="23"/>
      <c r="F292" s="23"/>
      <c r="G292" s="23">
        <f t="shared" si="4"/>
        <v>0</v>
      </c>
    </row>
    <row r="293" spans="2:7" x14ac:dyDescent="0.4">
      <c r="B293" s="26"/>
      <c r="C293" s="21" t="s">
        <v>285</v>
      </c>
      <c r="D293" s="22"/>
      <c r="E293" s="23">
        <f>+E294+E295</f>
        <v>9000000</v>
      </c>
      <c r="F293" s="23">
        <f>+F294+F295</f>
        <v>19700000</v>
      </c>
      <c r="G293" s="23">
        <f t="shared" si="4"/>
        <v>-10700000</v>
      </c>
    </row>
    <row r="294" spans="2:7" x14ac:dyDescent="0.4">
      <c r="B294" s="26"/>
      <c r="C294" s="21" t="s">
        <v>286</v>
      </c>
      <c r="D294" s="22"/>
      <c r="E294" s="23"/>
      <c r="F294" s="23"/>
      <c r="G294" s="23">
        <f t="shared" si="4"/>
        <v>0</v>
      </c>
    </row>
    <row r="295" spans="2:7" x14ac:dyDescent="0.4">
      <c r="B295" s="26"/>
      <c r="C295" s="21" t="s">
        <v>287</v>
      </c>
      <c r="D295" s="22"/>
      <c r="E295" s="23">
        <v>9000000</v>
      </c>
      <c r="F295" s="23">
        <v>19700000</v>
      </c>
      <c r="G295" s="23">
        <f t="shared" si="4"/>
        <v>-10700000</v>
      </c>
    </row>
    <row r="296" spans="2:7" x14ac:dyDescent="0.4">
      <c r="B296" s="26"/>
      <c r="C296" s="21" t="s">
        <v>288</v>
      </c>
      <c r="D296" s="22"/>
      <c r="E296" s="23">
        <f>+E297</f>
        <v>9000000</v>
      </c>
      <c r="F296" s="23">
        <f>+F297</f>
        <v>19700000</v>
      </c>
      <c r="G296" s="23">
        <f t="shared" si="4"/>
        <v>-10700000</v>
      </c>
    </row>
    <row r="297" spans="2:7" x14ac:dyDescent="0.4">
      <c r="B297" s="26"/>
      <c r="C297" s="24" t="s">
        <v>289</v>
      </c>
      <c r="D297" s="19"/>
      <c r="E297" s="20">
        <v>9000000</v>
      </c>
      <c r="F297" s="20">
        <v>19700000</v>
      </c>
      <c r="G297" s="20">
        <f t="shared" si="4"/>
        <v>-10700000</v>
      </c>
    </row>
    <row r="298" spans="2:7" x14ac:dyDescent="0.4">
      <c r="B298" s="26"/>
      <c r="C298" s="21" t="s">
        <v>290</v>
      </c>
      <c r="D298" s="22"/>
      <c r="E298" s="23">
        <f>+E299</f>
        <v>0</v>
      </c>
      <c r="F298" s="23">
        <f>+F299</f>
        <v>10500000</v>
      </c>
      <c r="G298" s="23">
        <f t="shared" si="4"/>
        <v>-10500000</v>
      </c>
    </row>
    <row r="299" spans="2:7" x14ac:dyDescent="0.4">
      <c r="B299" s="26"/>
      <c r="C299" s="24" t="s">
        <v>291</v>
      </c>
      <c r="D299" s="19"/>
      <c r="E299" s="20"/>
      <c r="F299" s="20">
        <v>10500000</v>
      </c>
      <c r="G299" s="20">
        <f t="shared" si="4"/>
        <v>-10500000</v>
      </c>
    </row>
    <row r="300" spans="2:7" x14ac:dyDescent="0.4">
      <c r="B300" s="26"/>
      <c r="C300" s="21" t="s">
        <v>292</v>
      </c>
      <c r="D300" s="22"/>
      <c r="E300" s="23">
        <f>+E301</f>
        <v>0</v>
      </c>
      <c r="F300" s="23">
        <f>+F301</f>
        <v>97000000</v>
      </c>
      <c r="G300" s="23">
        <f t="shared" si="4"/>
        <v>-97000000</v>
      </c>
    </row>
    <row r="301" spans="2:7" x14ac:dyDescent="0.4">
      <c r="B301" s="26"/>
      <c r="C301" s="24" t="s">
        <v>293</v>
      </c>
      <c r="D301" s="19"/>
      <c r="E301" s="20"/>
      <c r="F301" s="20">
        <v>97000000</v>
      </c>
      <c r="G301" s="20">
        <f t="shared" si="4"/>
        <v>-97000000</v>
      </c>
    </row>
    <row r="302" spans="2:7" x14ac:dyDescent="0.4">
      <c r="B302" s="27"/>
      <c r="C302" s="21" t="s">
        <v>294</v>
      </c>
      <c r="D302" s="22"/>
      <c r="E302" s="23">
        <f xml:space="preserve"> +E291 +E292 +E296 +E298 - E300</f>
        <v>-69671787</v>
      </c>
      <c r="F302" s="23">
        <f xml:space="preserve"> +F291 +F292 +F296 +F298 - F300</f>
        <v>-78430338</v>
      </c>
      <c r="G302" s="23">
        <f t="shared" si="4"/>
        <v>8758551</v>
      </c>
    </row>
  </sheetData>
  <mergeCells count="13">
    <mergeCell ref="B2:G2"/>
    <mergeCell ref="B3:G3"/>
    <mergeCell ref="B5:D5"/>
    <mergeCell ref="B6:B180"/>
    <mergeCell ref="C6:C99"/>
    <mergeCell ref="C100:C179"/>
    <mergeCell ref="B290:B302"/>
    <mergeCell ref="B181:B189"/>
    <mergeCell ref="C181:C186"/>
    <mergeCell ref="C187:C188"/>
    <mergeCell ref="B191:B288"/>
    <mergeCell ref="C191:C240"/>
    <mergeCell ref="C241:C287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03EE-8B52-40BF-97F6-407F45FB0191}">
  <sheetPr>
    <pageSetUpPr fitToPage="1"/>
  </sheetPr>
  <dimension ref="B1:G302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31" t="s">
        <v>295</v>
      </c>
      <c r="C2" s="31"/>
      <c r="D2" s="31"/>
      <c r="E2" s="31"/>
      <c r="F2" s="31"/>
      <c r="G2" s="31"/>
    </row>
    <row r="3" spans="2:7" ht="21" x14ac:dyDescent="0.4">
      <c r="B3" s="32" t="s">
        <v>2</v>
      </c>
      <c r="C3" s="32"/>
      <c r="D3" s="32"/>
      <c r="E3" s="32"/>
      <c r="F3" s="32"/>
      <c r="G3" s="32"/>
    </row>
    <row r="4" spans="2:7" x14ac:dyDescent="0.4">
      <c r="B4" s="4"/>
      <c r="C4" s="4"/>
      <c r="D4" s="4"/>
      <c r="E4" s="4"/>
      <c r="F4" s="2"/>
      <c r="G4" s="4" t="s">
        <v>3</v>
      </c>
    </row>
    <row r="5" spans="2:7" x14ac:dyDescent="0.4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 x14ac:dyDescent="0.4">
      <c r="B6" s="28" t="s">
        <v>8</v>
      </c>
      <c r="C6" s="28" t="s">
        <v>9</v>
      </c>
      <c r="D6" s="6" t="s">
        <v>10</v>
      </c>
      <c r="E6" s="7">
        <f>+E7+E14+E17+E21+E24</f>
        <v>156015710</v>
      </c>
      <c r="F6" s="7">
        <f>+F7+F14+F17+F21+F24</f>
        <v>158594880</v>
      </c>
      <c r="G6" s="7">
        <f>E6-F6</f>
        <v>-2579170</v>
      </c>
    </row>
    <row r="7" spans="2:7" x14ac:dyDescent="0.4">
      <c r="B7" s="29"/>
      <c r="C7" s="29"/>
      <c r="D7" s="8" t="s">
        <v>11</v>
      </c>
      <c r="E7" s="9">
        <f>+E8+E9+E10+E11+E12+E13</f>
        <v>90883746</v>
      </c>
      <c r="F7" s="9">
        <f>+F8+F9+F10+F11+F12+F13</f>
        <v>103096144</v>
      </c>
      <c r="G7" s="9">
        <f t="shared" ref="G7:G70" si="0">E7-F7</f>
        <v>-12212398</v>
      </c>
    </row>
    <row r="8" spans="2:7" x14ac:dyDescent="0.4">
      <c r="B8" s="29"/>
      <c r="C8" s="29"/>
      <c r="D8" s="8" t="s">
        <v>12</v>
      </c>
      <c r="E8" s="9">
        <v>80883481</v>
      </c>
      <c r="F8" s="9">
        <v>83318897</v>
      </c>
      <c r="G8" s="9">
        <f t="shared" si="0"/>
        <v>-2435416</v>
      </c>
    </row>
    <row r="9" spans="2:7" x14ac:dyDescent="0.4">
      <c r="B9" s="29"/>
      <c r="C9" s="29"/>
      <c r="D9" s="8" t="s">
        <v>13</v>
      </c>
      <c r="E9" s="9"/>
      <c r="F9" s="9">
        <v>9061490</v>
      </c>
      <c r="G9" s="9">
        <f t="shared" si="0"/>
        <v>-9061490</v>
      </c>
    </row>
    <row r="10" spans="2:7" x14ac:dyDescent="0.4">
      <c r="B10" s="29"/>
      <c r="C10" s="29"/>
      <c r="D10" s="8" t="s">
        <v>14</v>
      </c>
      <c r="E10" s="9">
        <v>240447</v>
      </c>
      <c r="F10" s="9">
        <v>159590</v>
      </c>
      <c r="G10" s="9">
        <f t="shared" si="0"/>
        <v>80857</v>
      </c>
    </row>
    <row r="11" spans="2:7" x14ac:dyDescent="0.4">
      <c r="B11" s="29"/>
      <c r="C11" s="29"/>
      <c r="D11" s="8" t="s">
        <v>15</v>
      </c>
      <c r="E11" s="9">
        <v>9759818</v>
      </c>
      <c r="F11" s="9">
        <v>9478700</v>
      </c>
      <c r="G11" s="9">
        <f t="shared" si="0"/>
        <v>281118</v>
      </c>
    </row>
    <row r="12" spans="2:7" x14ac:dyDescent="0.4">
      <c r="B12" s="29"/>
      <c r="C12" s="29"/>
      <c r="D12" s="8" t="s">
        <v>16</v>
      </c>
      <c r="E12" s="9"/>
      <c r="F12" s="9">
        <v>56211</v>
      </c>
      <c r="G12" s="9">
        <f t="shared" si="0"/>
        <v>-56211</v>
      </c>
    </row>
    <row r="13" spans="2:7" x14ac:dyDescent="0.4">
      <c r="B13" s="29"/>
      <c r="C13" s="29"/>
      <c r="D13" s="8" t="s">
        <v>17</v>
      </c>
      <c r="E13" s="9"/>
      <c r="F13" s="9">
        <v>1021256</v>
      </c>
      <c r="G13" s="9">
        <f t="shared" si="0"/>
        <v>-1021256</v>
      </c>
    </row>
    <row r="14" spans="2:7" x14ac:dyDescent="0.4">
      <c r="B14" s="29"/>
      <c r="C14" s="29"/>
      <c r="D14" s="8" t="s">
        <v>18</v>
      </c>
      <c r="E14" s="9">
        <f>+E15+E16</f>
        <v>38338600</v>
      </c>
      <c r="F14" s="9">
        <f>+F15+F16</f>
        <v>41003880</v>
      </c>
      <c r="G14" s="9">
        <f t="shared" si="0"/>
        <v>-2665280</v>
      </c>
    </row>
    <row r="15" spans="2:7" x14ac:dyDescent="0.4">
      <c r="B15" s="29"/>
      <c r="C15" s="29"/>
      <c r="D15" s="8" t="s">
        <v>19</v>
      </c>
      <c r="E15" s="9">
        <v>38338600</v>
      </c>
      <c r="F15" s="9">
        <v>41003880</v>
      </c>
      <c r="G15" s="9">
        <f t="shared" si="0"/>
        <v>-2665280</v>
      </c>
    </row>
    <row r="16" spans="2:7" x14ac:dyDescent="0.4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 x14ac:dyDescent="0.4">
      <c r="B17" s="29"/>
      <c r="C17" s="29"/>
      <c r="D17" s="8" t="s">
        <v>21</v>
      </c>
      <c r="E17" s="9">
        <f>+E18+E19+E20</f>
        <v>20301712</v>
      </c>
      <c r="F17" s="9">
        <f>+F18+F19+F20</f>
        <v>8335638</v>
      </c>
      <c r="G17" s="9">
        <f t="shared" si="0"/>
        <v>11966074</v>
      </c>
    </row>
    <row r="18" spans="2:7" x14ac:dyDescent="0.4">
      <c r="B18" s="29"/>
      <c r="C18" s="29"/>
      <c r="D18" s="8" t="s">
        <v>22</v>
      </c>
      <c r="E18" s="9">
        <v>18065083</v>
      </c>
      <c r="F18" s="9">
        <v>7581005</v>
      </c>
      <c r="G18" s="9">
        <f t="shared" si="0"/>
        <v>10484078</v>
      </c>
    </row>
    <row r="19" spans="2:7" x14ac:dyDescent="0.4">
      <c r="B19" s="29"/>
      <c r="C19" s="29"/>
      <c r="D19" s="8" t="s">
        <v>23</v>
      </c>
      <c r="E19" s="9">
        <v>109309</v>
      </c>
      <c r="F19" s="9">
        <v>55248</v>
      </c>
      <c r="G19" s="9">
        <f t="shared" si="0"/>
        <v>54061</v>
      </c>
    </row>
    <row r="20" spans="2:7" x14ac:dyDescent="0.4">
      <c r="B20" s="29"/>
      <c r="C20" s="29"/>
      <c r="D20" s="8" t="s">
        <v>24</v>
      </c>
      <c r="E20" s="9">
        <v>2127320</v>
      </c>
      <c r="F20" s="9">
        <v>699385</v>
      </c>
      <c r="G20" s="9">
        <f t="shared" si="0"/>
        <v>1427935</v>
      </c>
    </row>
    <row r="21" spans="2:7" x14ac:dyDescent="0.4">
      <c r="B21" s="29"/>
      <c r="C21" s="29"/>
      <c r="D21" s="8" t="s">
        <v>25</v>
      </c>
      <c r="E21" s="9">
        <f>+E22+E23</f>
        <v>3087022</v>
      </c>
      <c r="F21" s="9">
        <f>+F22+F23</f>
        <v>2903220</v>
      </c>
      <c r="G21" s="9">
        <f t="shared" si="0"/>
        <v>183802</v>
      </c>
    </row>
    <row r="22" spans="2:7" x14ac:dyDescent="0.4">
      <c r="B22" s="29"/>
      <c r="C22" s="29"/>
      <c r="D22" s="8" t="s">
        <v>26</v>
      </c>
      <c r="E22" s="9">
        <v>2730000</v>
      </c>
      <c r="F22" s="9">
        <v>2879520</v>
      </c>
      <c r="G22" s="9">
        <f t="shared" si="0"/>
        <v>-149520</v>
      </c>
    </row>
    <row r="23" spans="2:7" x14ac:dyDescent="0.4">
      <c r="B23" s="29"/>
      <c r="C23" s="29"/>
      <c r="D23" s="8" t="s">
        <v>27</v>
      </c>
      <c r="E23" s="9">
        <v>357022</v>
      </c>
      <c r="F23" s="9">
        <v>23700</v>
      </c>
      <c r="G23" s="9">
        <f t="shared" si="0"/>
        <v>333322</v>
      </c>
    </row>
    <row r="24" spans="2:7" x14ac:dyDescent="0.4">
      <c r="B24" s="29"/>
      <c r="C24" s="29"/>
      <c r="D24" s="8" t="s">
        <v>28</v>
      </c>
      <c r="E24" s="9">
        <f>+E25+E26</f>
        <v>3404630</v>
      </c>
      <c r="F24" s="9">
        <f>+F25+F26</f>
        <v>3255998</v>
      </c>
      <c r="G24" s="9">
        <f t="shared" si="0"/>
        <v>148632</v>
      </c>
    </row>
    <row r="25" spans="2:7" x14ac:dyDescent="0.4">
      <c r="B25" s="29"/>
      <c r="C25" s="29"/>
      <c r="D25" s="8" t="s">
        <v>29</v>
      </c>
      <c r="E25" s="9">
        <v>20430</v>
      </c>
      <c r="F25" s="9">
        <v>60398</v>
      </c>
      <c r="G25" s="9">
        <f t="shared" si="0"/>
        <v>-39968</v>
      </c>
    </row>
    <row r="26" spans="2:7" x14ac:dyDescent="0.4">
      <c r="B26" s="29"/>
      <c r="C26" s="29"/>
      <c r="D26" s="8" t="s">
        <v>30</v>
      </c>
      <c r="E26" s="9">
        <v>3384200</v>
      </c>
      <c r="F26" s="9">
        <v>3195600</v>
      </c>
      <c r="G26" s="9">
        <f t="shared" si="0"/>
        <v>188600</v>
      </c>
    </row>
    <row r="27" spans="2:7" x14ac:dyDescent="0.4">
      <c r="B27" s="29"/>
      <c r="C27" s="29"/>
      <c r="D27" s="8" t="s">
        <v>31</v>
      </c>
      <c r="E27" s="9">
        <f>+E28+E30+E31</f>
        <v>14181268</v>
      </c>
      <c r="F27" s="9">
        <f>+F28+F30+F31</f>
        <v>16304010</v>
      </c>
      <c r="G27" s="9">
        <f t="shared" si="0"/>
        <v>-2122742</v>
      </c>
    </row>
    <row r="28" spans="2:7" x14ac:dyDescent="0.4">
      <c r="B28" s="29"/>
      <c r="C28" s="29"/>
      <c r="D28" s="8" t="s">
        <v>32</v>
      </c>
      <c r="E28" s="9">
        <f>+E29</f>
        <v>14161574</v>
      </c>
      <c r="F28" s="9">
        <f>+F29</f>
        <v>16297017</v>
      </c>
      <c r="G28" s="9">
        <f t="shared" si="0"/>
        <v>-2135443</v>
      </c>
    </row>
    <row r="29" spans="2:7" x14ac:dyDescent="0.4">
      <c r="B29" s="29"/>
      <c r="C29" s="29"/>
      <c r="D29" s="8" t="s">
        <v>33</v>
      </c>
      <c r="E29" s="9">
        <v>14161574</v>
      </c>
      <c r="F29" s="9">
        <v>16297017</v>
      </c>
      <c r="G29" s="9">
        <f t="shared" si="0"/>
        <v>-2135443</v>
      </c>
    </row>
    <row r="30" spans="2:7" x14ac:dyDescent="0.4">
      <c r="B30" s="29"/>
      <c r="C30" s="29"/>
      <c r="D30" s="8" t="s">
        <v>34</v>
      </c>
      <c r="E30" s="9">
        <v>19694</v>
      </c>
      <c r="F30" s="9">
        <v>6993</v>
      </c>
      <c r="G30" s="9">
        <f t="shared" si="0"/>
        <v>12701</v>
      </c>
    </row>
    <row r="31" spans="2:7" x14ac:dyDescent="0.4">
      <c r="B31" s="29"/>
      <c r="C31" s="29"/>
      <c r="D31" s="8" t="s">
        <v>28</v>
      </c>
      <c r="E31" s="9">
        <f>+E32+E33</f>
        <v>0</v>
      </c>
      <c r="F31" s="9">
        <f>+F32+F33</f>
        <v>0</v>
      </c>
      <c r="G31" s="9">
        <f t="shared" si="0"/>
        <v>0</v>
      </c>
    </row>
    <row r="32" spans="2:7" x14ac:dyDescent="0.4">
      <c r="B32" s="29"/>
      <c r="C32" s="29"/>
      <c r="D32" s="8" t="s">
        <v>35</v>
      </c>
      <c r="E32" s="9"/>
      <c r="F32" s="9"/>
      <c r="G32" s="9">
        <f t="shared" si="0"/>
        <v>0</v>
      </c>
    </row>
    <row r="33" spans="2:7" x14ac:dyDescent="0.4">
      <c r="B33" s="29"/>
      <c r="C33" s="29"/>
      <c r="D33" s="8" t="s">
        <v>36</v>
      </c>
      <c r="E33" s="9"/>
      <c r="F33" s="9"/>
      <c r="G33" s="9">
        <f t="shared" si="0"/>
        <v>0</v>
      </c>
    </row>
    <row r="34" spans="2:7" x14ac:dyDescent="0.4">
      <c r="B34" s="29"/>
      <c r="C34" s="29"/>
      <c r="D34" s="8" t="s">
        <v>37</v>
      </c>
      <c r="E34" s="9">
        <f>+E35+E36+E37+E38</f>
        <v>0</v>
      </c>
      <c r="F34" s="9">
        <f>+F35+F36+F37+F38</f>
        <v>0</v>
      </c>
      <c r="G34" s="9">
        <f t="shared" si="0"/>
        <v>0</v>
      </c>
    </row>
    <row r="35" spans="2:7" x14ac:dyDescent="0.4">
      <c r="B35" s="29"/>
      <c r="C35" s="29"/>
      <c r="D35" s="8" t="s">
        <v>38</v>
      </c>
      <c r="E35" s="9"/>
      <c r="F35" s="9"/>
      <c r="G35" s="9">
        <f t="shared" si="0"/>
        <v>0</v>
      </c>
    </row>
    <row r="36" spans="2:7" x14ac:dyDescent="0.4">
      <c r="B36" s="29"/>
      <c r="C36" s="29"/>
      <c r="D36" s="8" t="s">
        <v>39</v>
      </c>
      <c r="E36" s="9"/>
      <c r="F36" s="9"/>
      <c r="G36" s="9">
        <f t="shared" si="0"/>
        <v>0</v>
      </c>
    </row>
    <row r="37" spans="2:7" x14ac:dyDescent="0.4">
      <c r="B37" s="29"/>
      <c r="C37" s="29"/>
      <c r="D37" s="8" t="s">
        <v>40</v>
      </c>
      <c r="E37" s="9"/>
      <c r="F37" s="9"/>
      <c r="G37" s="9">
        <f t="shared" si="0"/>
        <v>0</v>
      </c>
    </row>
    <row r="38" spans="2:7" x14ac:dyDescent="0.4">
      <c r="B38" s="29"/>
      <c r="C38" s="29"/>
      <c r="D38" s="8" t="s">
        <v>41</v>
      </c>
      <c r="E38" s="9"/>
      <c r="F38" s="9"/>
      <c r="G38" s="9">
        <f t="shared" si="0"/>
        <v>0</v>
      </c>
    </row>
    <row r="39" spans="2:7" x14ac:dyDescent="0.4">
      <c r="B39" s="29"/>
      <c r="C39" s="29"/>
      <c r="D39" s="8" t="s">
        <v>42</v>
      </c>
      <c r="E39" s="9">
        <f>+E40+E41</f>
        <v>0</v>
      </c>
      <c r="F39" s="9">
        <f>+F40+F41</f>
        <v>0</v>
      </c>
      <c r="G39" s="9">
        <f t="shared" si="0"/>
        <v>0</v>
      </c>
    </row>
    <row r="40" spans="2:7" x14ac:dyDescent="0.4">
      <c r="B40" s="29"/>
      <c r="C40" s="29"/>
      <c r="D40" s="8" t="s">
        <v>43</v>
      </c>
      <c r="E40" s="9"/>
      <c r="F40" s="9"/>
      <c r="G40" s="9">
        <f t="shared" si="0"/>
        <v>0</v>
      </c>
    </row>
    <row r="41" spans="2:7" x14ac:dyDescent="0.4">
      <c r="B41" s="29"/>
      <c r="C41" s="29"/>
      <c r="D41" s="8" t="s">
        <v>44</v>
      </c>
      <c r="E41" s="9"/>
      <c r="F41" s="9"/>
      <c r="G41" s="9">
        <f t="shared" si="0"/>
        <v>0</v>
      </c>
    </row>
    <row r="42" spans="2:7" x14ac:dyDescent="0.4">
      <c r="B42" s="29"/>
      <c r="C42" s="29"/>
      <c r="D42" s="8" t="s">
        <v>45</v>
      </c>
      <c r="E42" s="9">
        <f>+E43+E45+E50+E52+E54</f>
        <v>0</v>
      </c>
      <c r="F42" s="9">
        <f>+F43+F45+F50+F52+F54</f>
        <v>0</v>
      </c>
      <c r="G42" s="9">
        <f t="shared" si="0"/>
        <v>0</v>
      </c>
    </row>
    <row r="43" spans="2:7" x14ac:dyDescent="0.4">
      <c r="B43" s="29"/>
      <c r="C43" s="29"/>
      <c r="D43" s="8" t="s">
        <v>46</v>
      </c>
      <c r="E43" s="9">
        <f>+E44</f>
        <v>0</v>
      </c>
      <c r="F43" s="9">
        <f>+F44</f>
        <v>0</v>
      </c>
      <c r="G43" s="9">
        <f t="shared" si="0"/>
        <v>0</v>
      </c>
    </row>
    <row r="44" spans="2:7" x14ac:dyDescent="0.4">
      <c r="B44" s="29"/>
      <c r="C44" s="29"/>
      <c r="D44" s="8" t="s">
        <v>47</v>
      </c>
      <c r="E44" s="9"/>
      <c r="F44" s="9"/>
      <c r="G44" s="9">
        <f t="shared" si="0"/>
        <v>0</v>
      </c>
    </row>
    <row r="45" spans="2:7" x14ac:dyDescent="0.4">
      <c r="B45" s="29"/>
      <c r="C45" s="29"/>
      <c r="D45" s="8" t="s">
        <v>48</v>
      </c>
      <c r="E45" s="9">
        <f>+E46+E47+E48+E49</f>
        <v>0</v>
      </c>
      <c r="F45" s="9">
        <f>+F46+F47+F48+F49</f>
        <v>0</v>
      </c>
      <c r="G45" s="9">
        <f t="shared" si="0"/>
        <v>0</v>
      </c>
    </row>
    <row r="46" spans="2:7" x14ac:dyDescent="0.4">
      <c r="B46" s="29"/>
      <c r="C46" s="29"/>
      <c r="D46" s="8" t="s">
        <v>49</v>
      </c>
      <c r="E46" s="9"/>
      <c r="F46" s="9"/>
      <c r="G46" s="9">
        <f t="shared" si="0"/>
        <v>0</v>
      </c>
    </row>
    <row r="47" spans="2:7" x14ac:dyDescent="0.4">
      <c r="B47" s="29"/>
      <c r="C47" s="29"/>
      <c r="D47" s="8" t="s">
        <v>50</v>
      </c>
      <c r="E47" s="9"/>
      <c r="F47" s="9"/>
      <c r="G47" s="9">
        <f t="shared" si="0"/>
        <v>0</v>
      </c>
    </row>
    <row r="48" spans="2:7" x14ac:dyDescent="0.4">
      <c r="B48" s="29"/>
      <c r="C48" s="29"/>
      <c r="D48" s="8" t="s">
        <v>51</v>
      </c>
      <c r="E48" s="9"/>
      <c r="F48" s="9"/>
      <c r="G48" s="9">
        <f t="shared" si="0"/>
        <v>0</v>
      </c>
    </row>
    <row r="49" spans="2:7" x14ac:dyDescent="0.4">
      <c r="B49" s="29"/>
      <c r="C49" s="29"/>
      <c r="D49" s="8" t="s">
        <v>52</v>
      </c>
      <c r="E49" s="9"/>
      <c r="F49" s="9"/>
      <c r="G49" s="9">
        <f t="shared" si="0"/>
        <v>0</v>
      </c>
    </row>
    <row r="50" spans="2:7" x14ac:dyDescent="0.4">
      <c r="B50" s="29"/>
      <c r="C50" s="29"/>
      <c r="D50" s="8" t="s">
        <v>53</v>
      </c>
      <c r="E50" s="9">
        <f>+E51</f>
        <v>0</v>
      </c>
      <c r="F50" s="9">
        <f>+F51</f>
        <v>0</v>
      </c>
      <c r="G50" s="9">
        <f t="shared" si="0"/>
        <v>0</v>
      </c>
    </row>
    <row r="51" spans="2:7" x14ac:dyDescent="0.4">
      <c r="B51" s="29"/>
      <c r="C51" s="29"/>
      <c r="D51" s="8" t="s">
        <v>54</v>
      </c>
      <c r="E51" s="9"/>
      <c r="F51" s="9"/>
      <c r="G51" s="9">
        <f t="shared" si="0"/>
        <v>0</v>
      </c>
    </row>
    <row r="52" spans="2:7" x14ac:dyDescent="0.4">
      <c r="B52" s="29"/>
      <c r="C52" s="29"/>
      <c r="D52" s="8" t="s">
        <v>55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x14ac:dyDescent="0.4">
      <c r="B53" s="29"/>
      <c r="C53" s="29"/>
      <c r="D53" s="8" t="s">
        <v>56</v>
      </c>
      <c r="E53" s="9"/>
      <c r="F53" s="9"/>
      <c r="G53" s="9">
        <f t="shared" si="0"/>
        <v>0</v>
      </c>
    </row>
    <row r="54" spans="2:7" x14ac:dyDescent="0.4">
      <c r="B54" s="29"/>
      <c r="C54" s="29"/>
      <c r="D54" s="8" t="s">
        <v>57</v>
      </c>
      <c r="E54" s="9">
        <f>+E55+E56+E57</f>
        <v>0</v>
      </c>
      <c r="F54" s="9">
        <f>+F55+F56+F57</f>
        <v>0</v>
      </c>
      <c r="G54" s="9">
        <f t="shared" si="0"/>
        <v>0</v>
      </c>
    </row>
    <row r="55" spans="2:7" x14ac:dyDescent="0.4">
      <c r="B55" s="29"/>
      <c r="C55" s="29"/>
      <c r="D55" s="8" t="s">
        <v>58</v>
      </c>
      <c r="E55" s="9"/>
      <c r="F55" s="9"/>
      <c r="G55" s="9">
        <f t="shared" si="0"/>
        <v>0</v>
      </c>
    </row>
    <row r="56" spans="2:7" x14ac:dyDescent="0.4">
      <c r="B56" s="29"/>
      <c r="C56" s="29"/>
      <c r="D56" s="8" t="s">
        <v>59</v>
      </c>
      <c r="E56" s="9"/>
      <c r="F56" s="9"/>
      <c r="G56" s="9">
        <f t="shared" si="0"/>
        <v>0</v>
      </c>
    </row>
    <row r="57" spans="2:7" x14ac:dyDescent="0.4">
      <c r="B57" s="29"/>
      <c r="C57" s="29"/>
      <c r="D57" s="8" t="s">
        <v>60</v>
      </c>
      <c r="E57" s="9"/>
      <c r="F57" s="9"/>
      <c r="G57" s="9">
        <f t="shared" si="0"/>
        <v>0</v>
      </c>
    </row>
    <row r="58" spans="2:7" x14ac:dyDescent="0.4">
      <c r="B58" s="29"/>
      <c r="C58" s="29"/>
      <c r="D58" s="8" t="s">
        <v>61</v>
      </c>
      <c r="E58" s="9">
        <f>+E59+E61+E78+E80+E84</f>
        <v>36160</v>
      </c>
      <c r="F58" s="9">
        <f>+F59+F61+F78+F80+F84</f>
        <v>0</v>
      </c>
      <c r="G58" s="9">
        <f t="shared" si="0"/>
        <v>36160</v>
      </c>
    </row>
    <row r="59" spans="2:7" x14ac:dyDescent="0.4">
      <c r="B59" s="29"/>
      <c r="C59" s="29"/>
      <c r="D59" s="8" t="s">
        <v>62</v>
      </c>
      <c r="E59" s="9">
        <f>+E60</f>
        <v>0</v>
      </c>
      <c r="F59" s="9">
        <f>+F60</f>
        <v>0</v>
      </c>
      <c r="G59" s="9">
        <f t="shared" si="0"/>
        <v>0</v>
      </c>
    </row>
    <row r="60" spans="2:7" x14ac:dyDescent="0.4">
      <c r="B60" s="29"/>
      <c r="C60" s="29"/>
      <c r="D60" s="8" t="s">
        <v>63</v>
      </c>
      <c r="E60" s="9"/>
      <c r="F60" s="9"/>
      <c r="G60" s="9">
        <f t="shared" si="0"/>
        <v>0</v>
      </c>
    </row>
    <row r="61" spans="2:7" x14ac:dyDescent="0.4">
      <c r="B61" s="29"/>
      <c r="C61" s="29"/>
      <c r="D61" s="8" t="s">
        <v>64</v>
      </c>
      <c r="E61" s="9">
        <f>+E62+E63+E64+E65+E66+E67+E68+E69+E70+E71+E72+E73+E74+E75+E76+E77</f>
        <v>36160</v>
      </c>
      <c r="F61" s="9">
        <f>+F62+F63+F64+F65+F66+F67+F68+F69+F70+F71+F72+F73+F74+F75+F76+F77</f>
        <v>0</v>
      </c>
      <c r="G61" s="9">
        <f t="shared" si="0"/>
        <v>36160</v>
      </c>
    </row>
    <row r="62" spans="2:7" x14ac:dyDescent="0.4">
      <c r="B62" s="29"/>
      <c r="C62" s="29"/>
      <c r="D62" s="8" t="s">
        <v>65</v>
      </c>
      <c r="E62" s="9"/>
      <c r="F62" s="9"/>
      <c r="G62" s="9">
        <f t="shared" si="0"/>
        <v>0</v>
      </c>
    </row>
    <row r="63" spans="2:7" x14ac:dyDescent="0.4">
      <c r="B63" s="29"/>
      <c r="C63" s="29"/>
      <c r="D63" s="8" t="s">
        <v>66</v>
      </c>
      <c r="E63" s="9"/>
      <c r="F63" s="9"/>
      <c r="G63" s="9">
        <f t="shared" si="0"/>
        <v>0</v>
      </c>
    </row>
    <row r="64" spans="2:7" x14ac:dyDescent="0.4">
      <c r="B64" s="29"/>
      <c r="C64" s="29"/>
      <c r="D64" s="8" t="s">
        <v>67</v>
      </c>
      <c r="E64" s="9"/>
      <c r="F64" s="9"/>
      <c r="G64" s="9">
        <f t="shared" si="0"/>
        <v>0</v>
      </c>
    </row>
    <row r="65" spans="2:7" x14ac:dyDescent="0.4">
      <c r="B65" s="29"/>
      <c r="C65" s="29"/>
      <c r="D65" s="8" t="s">
        <v>68</v>
      </c>
      <c r="E65" s="9"/>
      <c r="F65" s="9"/>
      <c r="G65" s="9">
        <f t="shared" si="0"/>
        <v>0</v>
      </c>
    </row>
    <row r="66" spans="2:7" x14ac:dyDescent="0.4">
      <c r="B66" s="29"/>
      <c r="C66" s="29"/>
      <c r="D66" s="8" t="s">
        <v>69</v>
      </c>
      <c r="E66" s="9"/>
      <c r="F66" s="9"/>
      <c r="G66" s="9">
        <f t="shared" si="0"/>
        <v>0</v>
      </c>
    </row>
    <row r="67" spans="2:7" x14ac:dyDescent="0.4">
      <c r="B67" s="29"/>
      <c r="C67" s="29"/>
      <c r="D67" s="8" t="s">
        <v>70</v>
      </c>
      <c r="E67" s="9"/>
      <c r="F67" s="9"/>
      <c r="G67" s="9">
        <f t="shared" si="0"/>
        <v>0</v>
      </c>
    </row>
    <row r="68" spans="2:7" x14ac:dyDescent="0.4">
      <c r="B68" s="29"/>
      <c r="C68" s="29"/>
      <c r="D68" s="8" t="s">
        <v>71</v>
      </c>
      <c r="E68" s="9"/>
      <c r="F68" s="9"/>
      <c r="G68" s="9">
        <f t="shared" si="0"/>
        <v>0</v>
      </c>
    </row>
    <row r="69" spans="2:7" x14ac:dyDescent="0.4">
      <c r="B69" s="29"/>
      <c r="C69" s="29"/>
      <c r="D69" s="8" t="s">
        <v>72</v>
      </c>
      <c r="E69" s="9"/>
      <c r="F69" s="9"/>
      <c r="G69" s="9">
        <f t="shared" si="0"/>
        <v>0</v>
      </c>
    </row>
    <row r="70" spans="2:7" x14ac:dyDescent="0.4">
      <c r="B70" s="29"/>
      <c r="C70" s="29"/>
      <c r="D70" s="8" t="s">
        <v>73</v>
      </c>
      <c r="E70" s="9"/>
      <c r="F70" s="9"/>
      <c r="G70" s="9">
        <f t="shared" si="0"/>
        <v>0</v>
      </c>
    </row>
    <row r="71" spans="2:7" x14ac:dyDescent="0.4">
      <c r="B71" s="29"/>
      <c r="C71" s="29"/>
      <c r="D71" s="8" t="s">
        <v>74</v>
      </c>
      <c r="E71" s="9"/>
      <c r="F71" s="9"/>
      <c r="G71" s="9">
        <f t="shared" ref="G71:G134" si="1">E71-F71</f>
        <v>0</v>
      </c>
    </row>
    <row r="72" spans="2:7" x14ac:dyDescent="0.4">
      <c r="B72" s="29"/>
      <c r="C72" s="29"/>
      <c r="D72" s="8" t="s">
        <v>75</v>
      </c>
      <c r="E72" s="9"/>
      <c r="F72" s="9"/>
      <c r="G72" s="9">
        <f t="shared" si="1"/>
        <v>0</v>
      </c>
    </row>
    <row r="73" spans="2:7" x14ac:dyDescent="0.4">
      <c r="B73" s="29"/>
      <c r="C73" s="29"/>
      <c r="D73" s="8" t="s">
        <v>76</v>
      </c>
      <c r="E73" s="9"/>
      <c r="F73" s="9"/>
      <c r="G73" s="9">
        <f t="shared" si="1"/>
        <v>0</v>
      </c>
    </row>
    <row r="74" spans="2:7" x14ac:dyDescent="0.4">
      <c r="B74" s="29"/>
      <c r="C74" s="29"/>
      <c r="D74" s="8" t="s">
        <v>77</v>
      </c>
      <c r="E74" s="9"/>
      <c r="F74" s="9"/>
      <c r="G74" s="9">
        <f t="shared" si="1"/>
        <v>0</v>
      </c>
    </row>
    <row r="75" spans="2:7" x14ac:dyDescent="0.4">
      <c r="B75" s="29"/>
      <c r="C75" s="29"/>
      <c r="D75" s="8" t="s">
        <v>78</v>
      </c>
      <c r="E75" s="9"/>
      <c r="F75" s="9"/>
      <c r="G75" s="9">
        <f t="shared" si="1"/>
        <v>0</v>
      </c>
    </row>
    <row r="76" spans="2:7" x14ac:dyDescent="0.4">
      <c r="B76" s="29"/>
      <c r="C76" s="29"/>
      <c r="D76" s="8" t="s">
        <v>79</v>
      </c>
      <c r="E76" s="9"/>
      <c r="F76" s="9"/>
      <c r="G76" s="9">
        <f t="shared" si="1"/>
        <v>0</v>
      </c>
    </row>
    <row r="77" spans="2:7" x14ac:dyDescent="0.4">
      <c r="B77" s="29"/>
      <c r="C77" s="29"/>
      <c r="D77" s="8" t="s">
        <v>80</v>
      </c>
      <c r="E77" s="9">
        <v>36160</v>
      </c>
      <c r="F77" s="9"/>
      <c r="G77" s="9">
        <f t="shared" si="1"/>
        <v>36160</v>
      </c>
    </row>
    <row r="78" spans="2:7" x14ac:dyDescent="0.4">
      <c r="B78" s="29"/>
      <c r="C78" s="29"/>
      <c r="D78" s="8" t="s">
        <v>81</v>
      </c>
      <c r="E78" s="9">
        <f>+E79</f>
        <v>0</v>
      </c>
      <c r="F78" s="9">
        <f>+F79</f>
        <v>0</v>
      </c>
      <c r="G78" s="9">
        <f t="shared" si="1"/>
        <v>0</v>
      </c>
    </row>
    <row r="79" spans="2:7" x14ac:dyDescent="0.4">
      <c r="B79" s="29"/>
      <c r="C79" s="29"/>
      <c r="D79" s="8" t="s">
        <v>82</v>
      </c>
      <c r="E79" s="9"/>
      <c r="F79" s="9"/>
      <c r="G79" s="9">
        <f t="shared" si="1"/>
        <v>0</v>
      </c>
    </row>
    <row r="80" spans="2:7" x14ac:dyDescent="0.4">
      <c r="B80" s="29"/>
      <c r="C80" s="29"/>
      <c r="D80" s="8" t="s">
        <v>83</v>
      </c>
      <c r="E80" s="9">
        <f>+E81+E82+E83</f>
        <v>0</v>
      </c>
      <c r="F80" s="9">
        <f>+F81+F82+F83</f>
        <v>0</v>
      </c>
      <c r="G80" s="9">
        <f t="shared" si="1"/>
        <v>0</v>
      </c>
    </row>
    <row r="81" spans="2:7" x14ac:dyDescent="0.4">
      <c r="B81" s="29"/>
      <c r="C81" s="29"/>
      <c r="D81" s="8" t="s">
        <v>84</v>
      </c>
      <c r="E81" s="9"/>
      <c r="F81" s="9"/>
      <c r="G81" s="9">
        <f t="shared" si="1"/>
        <v>0</v>
      </c>
    </row>
    <row r="82" spans="2:7" x14ac:dyDescent="0.4">
      <c r="B82" s="29"/>
      <c r="C82" s="29"/>
      <c r="D82" s="8" t="s">
        <v>85</v>
      </c>
      <c r="E82" s="9"/>
      <c r="F82" s="9"/>
      <c r="G82" s="9">
        <f t="shared" si="1"/>
        <v>0</v>
      </c>
    </row>
    <row r="83" spans="2:7" x14ac:dyDescent="0.4">
      <c r="B83" s="29"/>
      <c r="C83" s="29"/>
      <c r="D83" s="8" t="s">
        <v>86</v>
      </c>
      <c r="E83" s="9"/>
      <c r="F83" s="9"/>
      <c r="G83" s="9">
        <f t="shared" si="1"/>
        <v>0</v>
      </c>
    </row>
    <row r="84" spans="2:7" x14ac:dyDescent="0.4">
      <c r="B84" s="29"/>
      <c r="C84" s="29"/>
      <c r="D84" s="8" t="s">
        <v>87</v>
      </c>
      <c r="E84" s="9">
        <f>+E85</f>
        <v>0</v>
      </c>
      <c r="F84" s="9">
        <f>+F85</f>
        <v>0</v>
      </c>
      <c r="G84" s="9">
        <f t="shared" si="1"/>
        <v>0</v>
      </c>
    </row>
    <row r="85" spans="2:7" x14ac:dyDescent="0.4">
      <c r="B85" s="29"/>
      <c r="C85" s="29"/>
      <c r="D85" s="8" t="s">
        <v>88</v>
      </c>
      <c r="E85" s="9"/>
      <c r="F85" s="9"/>
      <c r="G85" s="9">
        <f t="shared" si="1"/>
        <v>0</v>
      </c>
    </row>
    <row r="86" spans="2:7" x14ac:dyDescent="0.4">
      <c r="B86" s="29"/>
      <c r="C86" s="29"/>
      <c r="D86" s="8" t="s">
        <v>89</v>
      </c>
      <c r="E86" s="9">
        <f>+E87+E88+E89</f>
        <v>962500</v>
      </c>
      <c r="F86" s="9">
        <f>+F87+F88+F89</f>
        <v>723700</v>
      </c>
      <c r="G86" s="9">
        <f t="shared" si="1"/>
        <v>238800</v>
      </c>
    </row>
    <row r="87" spans="2:7" x14ac:dyDescent="0.4">
      <c r="B87" s="29"/>
      <c r="C87" s="29"/>
      <c r="D87" s="8" t="s">
        <v>90</v>
      </c>
      <c r="E87" s="9"/>
      <c r="F87" s="9"/>
      <c r="G87" s="9">
        <f t="shared" si="1"/>
        <v>0</v>
      </c>
    </row>
    <row r="88" spans="2:7" x14ac:dyDescent="0.4">
      <c r="B88" s="29"/>
      <c r="C88" s="29"/>
      <c r="D88" s="8" t="s">
        <v>91</v>
      </c>
      <c r="E88" s="9">
        <v>962500</v>
      </c>
      <c r="F88" s="9">
        <v>723700</v>
      </c>
      <c r="G88" s="9">
        <f t="shared" si="1"/>
        <v>238800</v>
      </c>
    </row>
    <row r="89" spans="2:7" x14ac:dyDescent="0.4">
      <c r="B89" s="29"/>
      <c r="C89" s="29"/>
      <c r="D89" s="8" t="s">
        <v>92</v>
      </c>
      <c r="E89" s="9"/>
      <c r="F89" s="9"/>
      <c r="G89" s="9">
        <f t="shared" si="1"/>
        <v>0</v>
      </c>
    </row>
    <row r="90" spans="2:7" x14ac:dyDescent="0.4">
      <c r="B90" s="29"/>
      <c r="C90" s="29"/>
      <c r="D90" s="8" t="s">
        <v>93</v>
      </c>
      <c r="E90" s="9">
        <f>+E91</f>
        <v>0</v>
      </c>
      <c r="F90" s="9">
        <f>+F91</f>
        <v>0</v>
      </c>
      <c r="G90" s="9">
        <f t="shared" si="1"/>
        <v>0</v>
      </c>
    </row>
    <row r="91" spans="2:7" x14ac:dyDescent="0.4">
      <c r="B91" s="29"/>
      <c r="C91" s="29"/>
      <c r="D91" s="8" t="s">
        <v>94</v>
      </c>
      <c r="E91" s="9">
        <f>+E92+E93+E94</f>
        <v>0</v>
      </c>
      <c r="F91" s="9">
        <f>+F92+F93+F94</f>
        <v>0</v>
      </c>
      <c r="G91" s="9">
        <f t="shared" si="1"/>
        <v>0</v>
      </c>
    </row>
    <row r="92" spans="2:7" x14ac:dyDescent="0.4">
      <c r="B92" s="29"/>
      <c r="C92" s="29"/>
      <c r="D92" s="8" t="s">
        <v>95</v>
      </c>
      <c r="E92" s="9"/>
      <c r="F92" s="9"/>
      <c r="G92" s="9">
        <f t="shared" si="1"/>
        <v>0</v>
      </c>
    </row>
    <row r="93" spans="2:7" x14ac:dyDescent="0.4">
      <c r="B93" s="29"/>
      <c r="C93" s="29"/>
      <c r="D93" s="8" t="s">
        <v>96</v>
      </c>
      <c r="E93" s="9"/>
      <c r="F93" s="9"/>
      <c r="G93" s="9">
        <f t="shared" si="1"/>
        <v>0</v>
      </c>
    </row>
    <row r="94" spans="2:7" x14ac:dyDescent="0.4">
      <c r="B94" s="29"/>
      <c r="C94" s="29"/>
      <c r="D94" s="8" t="s">
        <v>97</v>
      </c>
      <c r="E94" s="9"/>
      <c r="F94" s="9"/>
      <c r="G94" s="9">
        <f t="shared" si="1"/>
        <v>0</v>
      </c>
    </row>
    <row r="95" spans="2:7" x14ac:dyDescent="0.4">
      <c r="B95" s="29"/>
      <c r="C95" s="29"/>
      <c r="D95" s="8" t="s">
        <v>98</v>
      </c>
      <c r="E95" s="9">
        <f>+E96</f>
        <v>0</v>
      </c>
      <c r="F95" s="9">
        <f>+F96</f>
        <v>0</v>
      </c>
      <c r="G95" s="9">
        <f t="shared" si="1"/>
        <v>0</v>
      </c>
    </row>
    <row r="96" spans="2:7" x14ac:dyDescent="0.4">
      <c r="B96" s="29"/>
      <c r="C96" s="29"/>
      <c r="D96" s="8" t="s">
        <v>99</v>
      </c>
      <c r="E96" s="9">
        <f>+E97+E98</f>
        <v>0</v>
      </c>
      <c r="F96" s="9">
        <f>+F97+F98</f>
        <v>0</v>
      </c>
      <c r="G96" s="9">
        <f t="shared" si="1"/>
        <v>0</v>
      </c>
    </row>
    <row r="97" spans="2:7" x14ac:dyDescent="0.4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 x14ac:dyDescent="0.4">
      <c r="B98" s="29"/>
      <c r="C98" s="29"/>
      <c r="D98" s="8" t="s">
        <v>101</v>
      </c>
      <c r="E98" s="9"/>
      <c r="F98" s="9"/>
      <c r="G98" s="9">
        <f t="shared" si="1"/>
        <v>0</v>
      </c>
    </row>
    <row r="99" spans="2:7" x14ac:dyDescent="0.4">
      <c r="B99" s="29"/>
      <c r="C99" s="30"/>
      <c r="D99" s="10" t="s">
        <v>102</v>
      </c>
      <c r="E99" s="11">
        <f>+E6+E27+E34+E39+E42+E58+E86+E90+E95</f>
        <v>171195638</v>
      </c>
      <c r="F99" s="11">
        <f>+F6+F27+F34+F39+F42+F58+F86+F90+F95</f>
        <v>175622590</v>
      </c>
      <c r="G99" s="11">
        <f t="shared" si="1"/>
        <v>-4426952</v>
      </c>
    </row>
    <row r="100" spans="2:7" x14ac:dyDescent="0.4">
      <c r="B100" s="29"/>
      <c r="C100" s="28" t="s">
        <v>103</v>
      </c>
      <c r="D100" s="8" t="s">
        <v>104</v>
      </c>
      <c r="E100" s="9">
        <f>+E101+E102+E103+E104+E105+E106+E107</f>
        <v>139563383</v>
      </c>
      <c r="F100" s="9">
        <f>+F101+F102+F103+F104+F105+F106+F107</f>
        <v>141814354</v>
      </c>
      <c r="G100" s="9">
        <f t="shared" si="1"/>
        <v>-2250971</v>
      </c>
    </row>
    <row r="101" spans="2:7" x14ac:dyDescent="0.4">
      <c r="B101" s="29"/>
      <c r="C101" s="29"/>
      <c r="D101" s="8" t="s">
        <v>105</v>
      </c>
      <c r="E101" s="9"/>
      <c r="F101" s="9"/>
      <c r="G101" s="9">
        <f t="shared" si="1"/>
        <v>0</v>
      </c>
    </row>
    <row r="102" spans="2:7" x14ac:dyDescent="0.4">
      <c r="B102" s="29"/>
      <c r="C102" s="29"/>
      <c r="D102" s="8" t="s">
        <v>106</v>
      </c>
      <c r="E102" s="9">
        <v>13731983</v>
      </c>
      <c r="F102" s="9">
        <v>13809974</v>
      </c>
      <c r="G102" s="9">
        <f t="shared" si="1"/>
        <v>-77991</v>
      </c>
    </row>
    <row r="103" spans="2:7" x14ac:dyDescent="0.4">
      <c r="B103" s="29"/>
      <c r="C103" s="29"/>
      <c r="D103" s="8" t="s">
        <v>107</v>
      </c>
      <c r="E103" s="9">
        <v>4931281</v>
      </c>
      <c r="F103" s="9">
        <v>4919744</v>
      </c>
      <c r="G103" s="9">
        <f t="shared" si="1"/>
        <v>11537</v>
      </c>
    </row>
    <row r="104" spans="2:7" x14ac:dyDescent="0.4">
      <c r="B104" s="29"/>
      <c r="C104" s="29"/>
      <c r="D104" s="8" t="s">
        <v>108</v>
      </c>
      <c r="E104" s="9">
        <v>104058825</v>
      </c>
      <c r="F104" s="9">
        <v>106970418</v>
      </c>
      <c r="G104" s="9">
        <f t="shared" si="1"/>
        <v>-2911593</v>
      </c>
    </row>
    <row r="105" spans="2:7" x14ac:dyDescent="0.4">
      <c r="B105" s="29"/>
      <c r="C105" s="29"/>
      <c r="D105" s="8" t="s">
        <v>109</v>
      </c>
      <c r="E105" s="9"/>
      <c r="F105" s="9"/>
      <c r="G105" s="9">
        <f t="shared" si="1"/>
        <v>0</v>
      </c>
    </row>
    <row r="106" spans="2:7" x14ac:dyDescent="0.4">
      <c r="B106" s="29"/>
      <c r="C106" s="29"/>
      <c r="D106" s="8" t="s">
        <v>110</v>
      </c>
      <c r="E106" s="9"/>
      <c r="F106" s="9"/>
      <c r="G106" s="9">
        <f t="shared" si="1"/>
        <v>0</v>
      </c>
    </row>
    <row r="107" spans="2:7" x14ac:dyDescent="0.4">
      <c r="B107" s="29"/>
      <c r="C107" s="29"/>
      <c r="D107" s="8" t="s">
        <v>111</v>
      </c>
      <c r="E107" s="9">
        <v>16841294</v>
      </c>
      <c r="F107" s="9">
        <v>16114218</v>
      </c>
      <c r="G107" s="9">
        <f t="shared" si="1"/>
        <v>727076</v>
      </c>
    </row>
    <row r="108" spans="2:7" x14ac:dyDescent="0.4">
      <c r="B108" s="29"/>
      <c r="C108" s="29"/>
      <c r="D108" s="8" t="s">
        <v>112</v>
      </c>
      <c r="E108" s="9">
        <f>+E109+E110+E111+E112+E113+E114+E115+E116+E117+E118+E119+E120+E121+E122+E123+E124+E125+E126+E127+E128+E129+E130+E131+E132+E133+E134</f>
        <v>24197273</v>
      </c>
      <c r="F108" s="9">
        <f>+F109+F110+F111+F112+F113+F114+F115+F116+F117+F118+F119+F120+F121+F122+F123+F124+F125+F126+F127+F128+F129+F130+F131+F132+F133+F134</f>
        <v>22642390</v>
      </c>
      <c r="G108" s="9">
        <f t="shared" si="1"/>
        <v>1554883</v>
      </c>
    </row>
    <row r="109" spans="2:7" x14ac:dyDescent="0.4">
      <c r="B109" s="29"/>
      <c r="C109" s="29"/>
      <c r="D109" s="8" t="s">
        <v>113</v>
      </c>
      <c r="E109" s="9"/>
      <c r="F109" s="9"/>
      <c r="G109" s="9">
        <f t="shared" si="1"/>
        <v>0</v>
      </c>
    </row>
    <row r="110" spans="2:7" x14ac:dyDescent="0.4">
      <c r="B110" s="29"/>
      <c r="C110" s="29"/>
      <c r="D110" s="8" t="s">
        <v>114</v>
      </c>
      <c r="E110" s="9"/>
      <c r="F110" s="9"/>
      <c r="G110" s="9">
        <f t="shared" si="1"/>
        <v>0</v>
      </c>
    </row>
    <row r="111" spans="2:7" x14ac:dyDescent="0.4">
      <c r="B111" s="29"/>
      <c r="C111" s="29"/>
      <c r="D111" s="8" t="s">
        <v>115</v>
      </c>
      <c r="E111" s="9"/>
      <c r="F111" s="9"/>
      <c r="G111" s="9">
        <f t="shared" si="1"/>
        <v>0</v>
      </c>
    </row>
    <row r="112" spans="2:7" x14ac:dyDescent="0.4">
      <c r="B112" s="29"/>
      <c r="C112" s="29"/>
      <c r="D112" s="8" t="s">
        <v>116</v>
      </c>
      <c r="E112" s="9">
        <v>758583</v>
      </c>
      <c r="F112" s="9">
        <v>439854</v>
      </c>
      <c r="G112" s="9">
        <f t="shared" si="1"/>
        <v>318729</v>
      </c>
    </row>
    <row r="113" spans="2:7" x14ac:dyDescent="0.4">
      <c r="B113" s="29"/>
      <c r="C113" s="29"/>
      <c r="D113" s="8" t="s">
        <v>117</v>
      </c>
      <c r="E113" s="9">
        <v>41904</v>
      </c>
      <c r="F113" s="9"/>
      <c r="G113" s="9">
        <f t="shared" si="1"/>
        <v>41904</v>
      </c>
    </row>
    <row r="114" spans="2:7" x14ac:dyDescent="0.4">
      <c r="B114" s="29"/>
      <c r="C114" s="29"/>
      <c r="D114" s="8" t="s">
        <v>118</v>
      </c>
      <c r="E114" s="9">
        <v>3105624</v>
      </c>
      <c r="F114" s="9">
        <v>3098679</v>
      </c>
      <c r="G114" s="9">
        <f t="shared" si="1"/>
        <v>6945</v>
      </c>
    </row>
    <row r="115" spans="2:7" x14ac:dyDescent="0.4">
      <c r="B115" s="29"/>
      <c r="C115" s="29"/>
      <c r="D115" s="8" t="s">
        <v>119</v>
      </c>
      <c r="E115" s="9">
        <v>1692000</v>
      </c>
      <c r="F115" s="9">
        <v>1723020</v>
      </c>
      <c r="G115" s="9">
        <f t="shared" si="1"/>
        <v>-31020</v>
      </c>
    </row>
    <row r="116" spans="2:7" x14ac:dyDescent="0.4">
      <c r="B116" s="29"/>
      <c r="C116" s="29"/>
      <c r="D116" s="8" t="s">
        <v>120</v>
      </c>
      <c r="E116" s="9">
        <v>132408</v>
      </c>
      <c r="F116" s="9"/>
      <c r="G116" s="9">
        <f t="shared" si="1"/>
        <v>132408</v>
      </c>
    </row>
    <row r="117" spans="2:7" x14ac:dyDescent="0.4">
      <c r="B117" s="29"/>
      <c r="C117" s="29"/>
      <c r="D117" s="8" t="s">
        <v>121</v>
      </c>
      <c r="E117" s="9">
        <v>985582</v>
      </c>
      <c r="F117" s="9">
        <v>1057471</v>
      </c>
      <c r="G117" s="9">
        <f t="shared" si="1"/>
        <v>-71889</v>
      </c>
    </row>
    <row r="118" spans="2:7" x14ac:dyDescent="0.4">
      <c r="B118" s="29"/>
      <c r="C118" s="29"/>
      <c r="D118" s="8" t="s">
        <v>122</v>
      </c>
      <c r="E118" s="9"/>
      <c r="F118" s="9"/>
      <c r="G118" s="9">
        <f t="shared" si="1"/>
        <v>0</v>
      </c>
    </row>
    <row r="119" spans="2:7" x14ac:dyDescent="0.4">
      <c r="B119" s="29"/>
      <c r="C119" s="29"/>
      <c r="D119" s="8" t="s">
        <v>123</v>
      </c>
      <c r="E119" s="9"/>
      <c r="F119" s="9"/>
      <c r="G119" s="9">
        <f t="shared" si="1"/>
        <v>0</v>
      </c>
    </row>
    <row r="120" spans="2:7" x14ac:dyDescent="0.4">
      <c r="B120" s="29"/>
      <c r="C120" s="29"/>
      <c r="D120" s="8" t="s">
        <v>124</v>
      </c>
      <c r="E120" s="9">
        <v>3320526</v>
      </c>
      <c r="F120" s="9">
        <v>3303179</v>
      </c>
      <c r="G120" s="9">
        <f t="shared" si="1"/>
        <v>17347</v>
      </c>
    </row>
    <row r="121" spans="2:7" x14ac:dyDescent="0.4">
      <c r="B121" s="29"/>
      <c r="C121" s="29"/>
      <c r="D121" s="8" t="s">
        <v>125</v>
      </c>
      <c r="E121" s="9">
        <v>947837</v>
      </c>
      <c r="F121" s="9">
        <v>1019719</v>
      </c>
      <c r="G121" s="9">
        <f t="shared" si="1"/>
        <v>-71882</v>
      </c>
    </row>
    <row r="122" spans="2:7" x14ac:dyDescent="0.4">
      <c r="B122" s="29"/>
      <c r="C122" s="29"/>
      <c r="D122" s="8" t="s">
        <v>126</v>
      </c>
      <c r="E122" s="9">
        <v>1653567</v>
      </c>
      <c r="F122" s="9">
        <v>1793673</v>
      </c>
      <c r="G122" s="9">
        <f t="shared" si="1"/>
        <v>-140106</v>
      </c>
    </row>
    <row r="123" spans="2:7" x14ac:dyDescent="0.4">
      <c r="B123" s="29"/>
      <c r="C123" s="29"/>
      <c r="D123" s="8" t="s">
        <v>127</v>
      </c>
      <c r="E123" s="9">
        <v>2566802</v>
      </c>
      <c r="F123" s="9">
        <v>1795738</v>
      </c>
      <c r="G123" s="9">
        <f t="shared" si="1"/>
        <v>771064</v>
      </c>
    </row>
    <row r="124" spans="2:7" x14ac:dyDescent="0.4">
      <c r="B124" s="29"/>
      <c r="C124" s="29"/>
      <c r="D124" s="8" t="s">
        <v>128</v>
      </c>
      <c r="E124" s="9">
        <v>197950</v>
      </c>
      <c r="F124" s="9">
        <v>178800</v>
      </c>
      <c r="G124" s="9">
        <f t="shared" si="1"/>
        <v>19150</v>
      </c>
    </row>
    <row r="125" spans="2:7" x14ac:dyDescent="0.4">
      <c r="B125" s="29"/>
      <c r="C125" s="29"/>
      <c r="D125" s="8" t="s">
        <v>129</v>
      </c>
      <c r="E125" s="9">
        <v>2533032</v>
      </c>
      <c r="F125" s="9">
        <v>1820425</v>
      </c>
      <c r="G125" s="9">
        <f t="shared" si="1"/>
        <v>712607</v>
      </c>
    </row>
    <row r="126" spans="2:7" x14ac:dyDescent="0.4">
      <c r="B126" s="29"/>
      <c r="C126" s="29"/>
      <c r="D126" s="8" t="s">
        <v>130</v>
      </c>
      <c r="E126" s="9">
        <v>4092091</v>
      </c>
      <c r="F126" s="9">
        <v>4089081</v>
      </c>
      <c r="G126" s="9">
        <f t="shared" si="1"/>
        <v>3010</v>
      </c>
    </row>
    <row r="127" spans="2:7" x14ac:dyDescent="0.4">
      <c r="B127" s="29"/>
      <c r="C127" s="29"/>
      <c r="D127" s="8" t="s">
        <v>131</v>
      </c>
      <c r="E127" s="9">
        <v>2074484</v>
      </c>
      <c r="F127" s="9">
        <v>2171141</v>
      </c>
      <c r="G127" s="9">
        <f t="shared" si="1"/>
        <v>-96657</v>
      </c>
    </row>
    <row r="128" spans="2:7" x14ac:dyDescent="0.4">
      <c r="B128" s="29"/>
      <c r="C128" s="29"/>
      <c r="D128" s="8" t="s">
        <v>132</v>
      </c>
      <c r="E128" s="9"/>
      <c r="F128" s="9"/>
      <c r="G128" s="9">
        <f t="shared" si="1"/>
        <v>0</v>
      </c>
    </row>
    <row r="129" spans="2:7" x14ac:dyDescent="0.4">
      <c r="B129" s="29"/>
      <c r="C129" s="29"/>
      <c r="D129" s="8" t="s">
        <v>133</v>
      </c>
      <c r="E129" s="9"/>
      <c r="F129" s="9"/>
      <c r="G129" s="9">
        <f t="shared" si="1"/>
        <v>0</v>
      </c>
    </row>
    <row r="130" spans="2:7" x14ac:dyDescent="0.4">
      <c r="B130" s="29"/>
      <c r="C130" s="29"/>
      <c r="D130" s="8" t="s">
        <v>134</v>
      </c>
      <c r="E130" s="9"/>
      <c r="F130" s="9"/>
      <c r="G130" s="9">
        <f t="shared" si="1"/>
        <v>0</v>
      </c>
    </row>
    <row r="131" spans="2:7" x14ac:dyDescent="0.4">
      <c r="B131" s="29"/>
      <c r="C131" s="29"/>
      <c r="D131" s="8" t="s">
        <v>135</v>
      </c>
      <c r="E131" s="9">
        <v>32441</v>
      </c>
      <c r="F131" s="9">
        <v>49006</v>
      </c>
      <c r="G131" s="9">
        <f t="shared" si="1"/>
        <v>-16565</v>
      </c>
    </row>
    <row r="132" spans="2:7" x14ac:dyDescent="0.4">
      <c r="B132" s="29"/>
      <c r="C132" s="29"/>
      <c r="D132" s="8" t="s">
        <v>136</v>
      </c>
      <c r="E132" s="9"/>
      <c r="F132" s="9"/>
      <c r="G132" s="9">
        <f t="shared" si="1"/>
        <v>0</v>
      </c>
    </row>
    <row r="133" spans="2:7" x14ac:dyDescent="0.4">
      <c r="B133" s="29"/>
      <c r="C133" s="29"/>
      <c r="D133" s="8" t="s">
        <v>137</v>
      </c>
      <c r="E133" s="9">
        <v>62442</v>
      </c>
      <c r="F133" s="9">
        <v>102604</v>
      </c>
      <c r="G133" s="9">
        <f t="shared" si="1"/>
        <v>-40162</v>
      </c>
    </row>
    <row r="134" spans="2:7" x14ac:dyDescent="0.4">
      <c r="B134" s="29"/>
      <c r="C134" s="29"/>
      <c r="D134" s="8" t="s">
        <v>138</v>
      </c>
      <c r="E134" s="9"/>
      <c r="F134" s="9"/>
      <c r="G134" s="9">
        <f t="shared" si="1"/>
        <v>0</v>
      </c>
    </row>
    <row r="135" spans="2:7" x14ac:dyDescent="0.4">
      <c r="B135" s="29"/>
      <c r="C135" s="29"/>
      <c r="D135" s="8" t="s">
        <v>139</v>
      </c>
      <c r="E135" s="9">
        <f>+E136+E137+E138+E139+E140+E141+E142+E143+E144+E145+E146+E147+E148+E149+E150+E151+E152+E153+E154+E155+E156+E157</f>
        <v>387548</v>
      </c>
      <c r="F135" s="9">
        <f>+F136+F137+F138+F139+F140+F141+F142+F143+F144+F145+F146+F147+F148+F149+F150+F151+F152+F153+F154+F155+F156+F157</f>
        <v>505576</v>
      </c>
      <c r="G135" s="9">
        <f t="shared" ref="G135:G198" si="2">E135-F135</f>
        <v>-118028</v>
      </c>
    </row>
    <row r="136" spans="2:7" x14ac:dyDescent="0.4">
      <c r="B136" s="29"/>
      <c r="C136" s="29"/>
      <c r="D136" s="8" t="s">
        <v>140</v>
      </c>
      <c r="E136" s="9">
        <v>387548</v>
      </c>
      <c r="F136" s="9">
        <v>480415</v>
      </c>
      <c r="G136" s="9">
        <f t="shared" si="2"/>
        <v>-92867</v>
      </c>
    </row>
    <row r="137" spans="2:7" x14ac:dyDescent="0.4">
      <c r="B137" s="29"/>
      <c r="C137" s="29"/>
      <c r="D137" s="8" t="s">
        <v>113</v>
      </c>
      <c r="E137" s="9"/>
      <c r="F137" s="9"/>
      <c r="G137" s="9">
        <f t="shared" si="2"/>
        <v>0</v>
      </c>
    </row>
    <row r="138" spans="2:7" x14ac:dyDescent="0.4">
      <c r="B138" s="29"/>
      <c r="C138" s="29"/>
      <c r="D138" s="8" t="s">
        <v>114</v>
      </c>
      <c r="E138" s="9"/>
      <c r="F138" s="9"/>
      <c r="G138" s="9">
        <f t="shared" si="2"/>
        <v>0</v>
      </c>
    </row>
    <row r="139" spans="2:7" x14ac:dyDescent="0.4">
      <c r="B139" s="29"/>
      <c r="C139" s="29"/>
      <c r="D139" s="8" t="s">
        <v>115</v>
      </c>
      <c r="E139" s="9"/>
      <c r="F139" s="9"/>
      <c r="G139" s="9">
        <f t="shared" si="2"/>
        <v>0</v>
      </c>
    </row>
    <row r="140" spans="2:7" x14ac:dyDescent="0.4">
      <c r="B140" s="29"/>
      <c r="C140" s="29"/>
      <c r="D140" s="8" t="s">
        <v>141</v>
      </c>
      <c r="E140" s="9"/>
      <c r="F140" s="9"/>
      <c r="G140" s="9">
        <f t="shared" si="2"/>
        <v>0</v>
      </c>
    </row>
    <row r="141" spans="2:7" x14ac:dyDescent="0.4">
      <c r="B141" s="29"/>
      <c r="C141" s="29"/>
      <c r="D141" s="8" t="s">
        <v>117</v>
      </c>
      <c r="E141" s="9"/>
      <c r="F141" s="9"/>
      <c r="G141" s="9">
        <f t="shared" si="2"/>
        <v>0</v>
      </c>
    </row>
    <row r="142" spans="2:7" x14ac:dyDescent="0.4">
      <c r="B142" s="29"/>
      <c r="C142" s="29"/>
      <c r="D142" s="8" t="s">
        <v>142</v>
      </c>
      <c r="E142" s="9"/>
      <c r="F142" s="9">
        <v>25161</v>
      </c>
      <c r="G142" s="9">
        <f t="shared" si="2"/>
        <v>-25161</v>
      </c>
    </row>
    <row r="143" spans="2:7" x14ac:dyDescent="0.4">
      <c r="B143" s="29"/>
      <c r="C143" s="29"/>
      <c r="D143" s="8" t="s">
        <v>143</v>
      </c>
      <c r="E143" s="9"/>
      <c r="F143" s="9"/>
      <c r="G143" s="9">
        <f t="shared" si="2"/>
        <v>0</v>
      </c>
    </row>
    <row r="144" spans="2:7" x14ac:dyDescent="0.4">
      <c r="B144" s="29"/>
      <c r="C144" s="29"/>
      <c r="D144" s="8" t="s">
        <v>120</v>
      </c>
      <c r="E144" s="9"/>
      <c r="F144" s="9"/>
      <c r="G144" s="9">
        <f t="shared" si="2"/>
        <v>0</v>
      </c>
    </row>
    <row r="145" spans="2:7" x14ac:dyDescent="0.4">
      <c r="B145" s="29"/>
      <c r="C145" s="29"/>
      <c r="D145" s="8" t="s">
        <v>121</v>
      </c>
      <c r="E145" s="9"/>
      <c r="F145" s="9"/>
      <c r="G145" s="9">
        <f t="shared" si="2"/>
        <v>0</v>
      </c>
    </row>
    <row r="146" spans="2:7" x14ac:dyDescent="0.4">
      <c r="B146" s="29"/>
      <c r="C146" s="29"/>
      <c r="D146" s="8" t="s">
        <v>122</v>
      </c>
      <c r="E146" s="9"/>
      <c r="F146" s="9"/>
      <c r="G146" s="9">
        <f t="shared" si="2"/>
        <v>0</v>
      </c>
    </row>
    <row r="147" spans="2:7" x14ac:dyDescent="0.4">
      <c r="B147" s="29"/>
      <c r="C147" s="29"/>
      <c r="D147" s="8" t="s">
        <v>123</v>
      </c>
      <c r="E147" s="9"/>
      <c r="F147" s="9"/>
      <c r="G147" s="9">
        <f t="shared" si="2"/>
        <v>0</v>
      </c>
    </row>
    <row r="148" spans="2:7" x14ac:dyDescent="0.4">
      <c r="B148" s="29"/>
      <c r="C148" s="29"/>
      <c r="D148" s="8" t="s">
        <v>124</v>
      </c>
      <c r="E148" s="9"/>
      <c r="F148" s="9"/>
      <c r="G148" s="9">
        <f t="shared" si="2"/>
        <v>0</v>
      </c>
    </row>
    <row r="149" spans="2:7" x14ac:dyDescent="0.4">
      <c r="B149" s="29"/>
      <c r="C149" s="29"/>
      <c r="D149" s="8" t="s">
        <v>125</v>
      </c>
      <c r="E149" s="9"/>
      <c r="F149" s="9"/>
      <c r="G149" s="9">
        <f t="shared" si="2"/>
        <v>0</v>
      </c>
    </row>
    <row r="150" spans="2:7" x14ac:dyDescent="0.4">
      <c r="B150" s="29"/>
      <c r="C150" s="29"/>
      <c r="D150" s="8" t="s">
        <v>144</v>
      </c>
      <c r="E150" s="9"/>
      <c r="F150" s="9"/>
      <c r="G150" s="9">
        <f t="shared" si="2"/>
        <v>0</v>
      </c>
    </row>
    <row r="151" spans="2:7" x14ac:dyDescent="0.4">
      <c r="B151" s="29"/>
      <c r="C151" s="29"/>
      <c r="D151" s="8" t="s">
        <v>145</v>
      </c>
      <c r="E151" s="9"/>
      <c r="F151" s="9"/>
      <c r="G151" s="9">
        <f t="shared" si="2"/>
        <v>0</v>
      </c>
    </row>
    <row r="152" spans="2:7" x14ac:dyDescent="0.4">
      <c r="B152" s="29"/>
      <c r="C152" s="29"/>
      <c r="D152" s="8" t="s">
        <v>128</v>
      </c>
      <c r="E152" s="9"/>
      <c r="F152" s="9"/>
      <c r="G152" s="9">
        <f t="shared" si="2"/>
        <v>0</v>
      </c>
    </row>
    <row r="153" spans="2:7" x14ac:dyDescent="0.4">
      <c r="B153" s="29"/>
      <c r="C153" s="29"/>
      <c r="D153" s="8" t="s">
        <v>129</v>
      </c>
      <c r="E153" s="9"/>
      <c r="F153" s="9"/>
      <c r="G153" s="9">
        <f t="shared" si="2"/>
        <v>0</v>
      </c>
    </row>
    <row r="154" spans="2:7" x14ac:dyDescent="0.4">
      <c r="B154" s="29"/>
      <c r="C154" s="29"/>
      <c r="D154" s="8" t="s">
        <v>146</v>
      </c>
      <c r="E154" s="9"/>
      <c r="F154" s="9"/>
      <c r="G154" s="9">
        <f t="shared" si="2"/>
        <v>0</v>
      </c>
    </row>
    <row r="155" spans="2:7" x14ac:dyDescent="0.4">
      <c r="B155" s="29"/>
      <c r="C155" s="29"/>
      <c r="D155" s="8" t="s">
        <v>133</v>
      </c>
      <c r="E155" s="9"/>
      <c r="F155" s="9"/>
      <c r="G155" s="9">
        <f t="shared" si="2"/>
        <v>0</v>
      </c>
    </row>
    <row r="156" spans="2:7" x14ac:dyDescent="0.4">
      <c r="B156" s="29"/>
      <c r="C156" s="29"/>
      <c r="D156" s="8" t="s">
        <v>134</v>
      </c>
      <c r="E156" s="9"/>
      <c r="F156" s="9"/>
      <c r="G156" s="9">
        <f t="shared" si="2"/>
        <v>0</v>
      </c>
    </row>
    <row r="157" spans="2:7" x14ac:dyDescent="0.4">
      <c r="B157" s="29"/>
      <c r="C157" s="29"/>
      <c r="D157" s="8" t="s">
        <v>138</v>
      </c>
      <c r="E157" s="9"/>
      <c r="F157" s="9"/>
      <c r="G157" s="9">
        <f t="shared" si="2"/>
        <v>0</v>
      </c>
    </row>
    <row r="158" spans="2:7" x14ac:dyDescent="0.4">
      <c r="B158" s="29"/>
      <c r="C158" s="29"/>
      <c r="D158" s="8" t="s">
        <v>147</v>
      </c>
      <c r="E158" s="9">
        <f>+E159</f>
        <v>141665</v>
      </c>
      <c r="F158" s="9">
        <f>+F159</f>
        <v>158316</v>
      </c>
      <c r="G158" s="9">
        <f t="shared" si="2"/>
        <v>-16651</v>
      </c>
    </row>
    <row r="159" spans="2:7" x14ac:dyDescent="0.4">
      <c r="B159" s="29"/>
      <c r="C159" s="29"/>
      <c r="D159" s="8" t="s">
        <v>148</v>
      </c>
      <c r="E159" s="9">
        <v>141665</v>
      </c>
      <c r="F159" s="9">
        <v>158316</v>
      </c>
      <c r="G159" s="9">
        <f t="shared" si="2"/>
        <v>-16651</v>
      </c>
    </row>
    <row r="160" spans="2:7" x14ac:dyDescent="0.4">
      <c r="B160" s="29"/>
      <c r="C160" s="29"/>
      <c r="D160" s="8" t="s">
        <v>149</v>
      </c>
      <c r="E160" s="9">
        <f>+E161</f>
        <v>0</v>
      </c>
      <c r="F160" s="9">
        <f>+F161</f>
        <v>0</v>
      </c>
      <c r="G160" s="9">
        <f t="shared" si="2"/>
        <v>0</v>
      </c>
    </row>
    <row r="161" spans="2:7" x14ac:dyDescent="0.4">
      <c r="B161" s="29"/>
      <c r="C161" s="29"/>
      <c r="D161" s="8" t="s">
        <v>150</v>
      </c>
      <c r="E161" s="9"/>
      <c r="F161" s="9"/>
      <c r="G161" s="9">
        <f t="shared" si="2"/>
        <v>0</v>
      </c>
    </row>
    <row r="162" spans="2:7" x14ac:dyDescent="0.4">
      <c r="B162" s="29"/>
      <c r="C162" s="29"/>
      <c r="D162" s="8" t="s">
        <v>151</v>
      </c>
      <c r="E162" s="9">
        <f>+E163</f>
        <v>0</v>
      </c>
      <c r="F162" s="9">
        <f>+F163</f>
        <v>0</v>
      </c>
      <c r="G162" s="9">
        <f t="shared" si="2"/>
        <v>0</v>
      </c>
    </row>
    <row r="163" spans="2:7" x14ac:dyDescent="0.4">
      <c r="B163" s="29"/>
      <c r="C163" s="29"/>
      <c r="D163" s="8" t="s">
        <v>152</v>
      </c>
      <c r="E163" s="9">
        <f>+E164+E165+E166+E167+E168</f>
        <v>0</v>
      </c>
      <c r="F163" s="9">
        <f>+F164+F165+F166+F167+F168</f>
        <v>0</v>
      </c>
      <c r="G163" s="9">
        <f t="shared" si="2"/>
        <v>0</v>
      </c>
    </row>
    <row r="164" spans="2:7" x14ac:dyDescent="0.4">
      <c r="B164" s="29"/>
      <c r="C164" s="29"/>
      <c r="D164" s="8" t="s">
        <v>153</v>
      </c>
      <c r="E164" s="9"/>
      <c r="F164" s="9"/>
      <c r="G164" s="9">
        <f t="shared" si="2"/>
        <v>0</v>
      </c>
    </row>
    <row r="165" spans="2:7" x14ac:dyDescent="0.4">
      <c r="B165" s="29"/>
      <c r="C165" s="29"/>
      <c r="D165" s="8" t="s">
        <v>154</v>
      </c>
      <c r="E165" s="9"/>
      <c r="F165" s="9"/>
      <c r="G165" s="9">
        <f t="shared" si="2"/>
        <v>0</v>
      </c>
    </row>
    <row r="166" spans="2:7" x14ac:dyDescent="0.4">
      <c r="B166" s="29"/>
      <c r="C166" s="29"/>
      <c r="D166" s="8" t="s">
        <v>155</v>
      </c>
      <c r="E166" s="9"/>
      <c r="F166" s="9"/>
      <c r="G166" s="9">
        <f t="shared" si="2"/>
        <v>0</v>
      </c>
    </row>
    <row r="167" spans="2:7" x14ac:dyDescent="0.4">
      <c r="B167" s="29"/>
      <c r="C167" s="29"/>
      <c r="D167" s="8" t="s">
        <v>156</v>
      </c>
      <c r="E167" s="9"/>
      <c r="F167" s="9"/>
      <c r="G167" s="9">
        <f t="shared" si="2"/>
        <v>0</v>
      </c>
    </row>
    <row r="168" spans="2:7" x14ac:dyDescent="0.4">
      <c r="B168" s="29"/>
      <c r="C168" s="29"/>
      <c r="D168" s="8" t="s">
        <v>157</v>
      </c>
      <c r="E168" s="9"/>
      <c r="F168" s="9"/>
      <c r="G168" s="9">
        <f t="shared" si="2"/>
        <v>0</v>
      </c>
    </row>
    <row r="169" spans="2:7" x14ac:dyDescent="0.4">
      <c r="B169" s="29"/>
      <c r="C169" s="29"/>
      <c r="D169" s="8" t="s">
        <v>158</v>
      </c>
      <c r="E169" s="9">
        <f>+E170+E171</f>
        <v>0</v>
      </c>
      <c r="F169" s="9">
        <f>+F170+F171</f>
        <v>0</v>
      </c>
      <c r="G169" s="9">
        <f t="shared" si="2"/>
        <v>0</v>
      </c>
    </row>
    <row r="170" spans="2:7" x14ac:dyDescent="0.4">
      <c r="B170" s="29"/>
      <c r="C170" s="29"/>
      <c r="D170" s="8" t="s">
        <v>159</v>
      </c>
      <c r="E170" s="9"/>
      <c r="F170" s="9"/>
      <c r="G170" s="9">
        <f t="shared" si="2"/>
        <v>0</v>
      </c>
    </row>
    <row r="171" spans="2:7" x14ac:dyDescent="0.4">
      <c r="B171" s="29"/>
      <c r="C171" s="29"/>
      <c r="D171" s="8" t="s">
        <v>160</v>
      </c>
      <c r="E171" s="9"/>
      <c r="F171" s="9"/>
      <c r="G171" s="9">
        <f t="shared" si="2"/>
        <v>0</v>
      </c>
    </row>
    <row r="172" spans="2:7" x14ac:dyDescent="0.4">
      <c r="B172" s="29"/>
      <c r="C172" s="29"/>
      <c r="D172" s="8" t="s">
        <v>161</v>
      </c>
      <c r="E172" s="9">
        <v>177880</v>
      </c>
      <c r="F172" s="9">
        <v>496897</v>
      </c>
      <c r="G172" s="9">
        <f t="shared" si="2"/>
        <v>-319017</v>
      </c>
    </row>
    <row r="173" spans="2:7" x14ac:dyDescent="0.4">
      <c r="B173" s="29"/>
      <c r="C173" s="29"/>
      <c r="D173" s="8" t="s">
        <v>162</v>
      </c>
      <c r="E173" s="9"/>
      <c r="F173" s="9"/>
      <c r="G173" s="9">
        <f t="shared" si="2"/>
        <v>0</v>
      </c>
    </row>
    <row r="174" spans="2:7" x14ac:dyDescent="0.4">
      <c r="B174" s="29"/>
      <c r="C174" s="29"/>
      <c r="D174" s="8" t="s">
        <v>163</v>
      </c>
      <c r="E174" s="9"/>
      <c r="F174" s="9"/>
      <c r="G174" s="9">
        <f t="shared" si="2"/>
        <v>0</v>
      </c>
    </row>
    <row r="175" spans="2:7" x14ac:dyDescent="0.4">
      <c r="B175" s="29"/>
      <c r="C175" s="29"/>
      <c r="D175" s="8" t="s">
        <v>164</v>
      </c>
      <c r="E175" s="9"/>
      <c r="F175" s="9"/>
      <c r="G175" s="9">
        <f t="shared" si="2"/>
        <v>0</v>
      </c>
    </row>
    <row r="176" spans="2:7" x14ac:dyDescent="0.4">
      <c r="B176" s="29"/>
      <c r="C176" s="29"/>
      <c r="D176" s="8" t="s">
        <v>165</v>
      </c>
      <c r="E176" s="9">
        <f>+E177</f>
        <v>0</v>
      </c>
      <c r="F176" s="9">
        <f>+F177</f>
        <v>0</v>
      </c>
      <c r="G176" s="9">
        <f t="shared" si="2"/>
        <v>0</v>
      </c>
    </row>
    <row r="177" spans="2:7" x14ac:dyDescent="0.4">
      <c r="B177" s="29"/>
      <c r="C177" s="29"/>
      <c r="D177" s="8" t="s">
        <v>166</v>
      </c>
      <c r="E177" s="9">
        <f>+E178</f>
        <v>0</v>
      </c>
      <c r="F177" s="9">
        <f>+F178</f>
        <v>0</v>
      </c>
      <c r="G177" s="9">
        <f t="shared" si="2"/>
        <v>0</v>
      </c>
    </row>
    <row r="178" spans="2:7" x14ac:dyDescent="0.4">
      <c r="B178" s="29"/>
      <c r="C178" s="29"/>
      <c r="D178" s="8" t="s">
        <v>167</v>
      </c>
      <c r="E178" s="9"/>
      <c r="F178" s="9"/>
      <c r="G178" s="9">
        <f t="shared" si="2"/>
        <v>0</v>
      </c>
    </row>
    <row r="179" spans="2:7" x14ac:dyDescent="0.4">
      <c r="B179" s="29"/>
      <c r="C179" s="30"/>
      <c r="D179" s="10" t="s">
        <v>168</v>
      </c>
      <c r="E179" s="11">
        <f>+E100+E108+E135+E158+E160+E162+E169+E172+E173+E174+E175+E176</f>
        <v>164467749</v>
      </c>
      <c r="F179" s="11">
        <f>+F100+F108+F135+F158+F160+F162+F169+F172+F173+F174+F175+F176</f>
        <v>165617533</v>
      </c>
      <c r="G179" s="11">
        <f t="shared" si="2"/>
        <v>-1149784</v>
      </c>
    </row>
    <row r="180" spans="2:7" x14ac:dyDescent="0.4">
      <c r="B180" s="30"/>
      <c r="C180" s="12" t="s">
        <v>169</v>
      </c>
      <c r="D180" s="13"/>
      <c r="E180" s="14">
        <f xml:space="preserve"> +E99 - E179</f>
        <v>6727889</v>
      </c>
      <c r="F180" s="14">
        <f xml:space="preserve"> +F99 - F179</f>
        <v>10005057</v>
      </c>
      <c r="G180" s="14">
        <f t="shared" si="2"/>
        <v>-3277168</v>
      </c>
    </row>
    <row r="181" spans="2:7" x14ac:dyDescent="0.4">
      <c r="B181" s="28" t="s">
        <v>170</v>
      </c>
      <c r="C181" s="28" t="s">
        <v>9</v>
      </c>
      <c r="D181" s="8" t="s">
        <v>171</v>
      </c>
      <c r="E181" s="9">
        <f>+E182</f>
        <v>0</v>
      </c>
      <c r="F181" s="9">
        <f>+F182</f>
        <v>0</v>
      </c>
      <c r="G181" s="9">
        <f t="shared" si="2"/>
        <v>0</v>
      </c>
    </row>
    <row r="182" spans="2:7" x14ac:dyDescent="0.4">
      <c r="B182" s="29"/>
      <c r="C182" s="29"/>
      <c r="D182" s="8" t="s">
        <v>172</v>
      </c>
      <c r="E182" s="9"/>
      <c r="F182" s="9"/>
      <c r="G182" s="9">
        <f t="shared" si="2"/>
        <v>0</v>
      </c>
    </row>
    <row r="183" spans="2:7" x14ac:dyDescent="0.4">
      <c r="B183" s="29"/>
      <c r="C183" s="29"/>
      <c r="D183" s="8" t="s">
        <v>173</v>
      </c>
      <c r="E183" s="9">
        <f>+E184+E185</f>
        <v>392940</v>
      </c>
      <c r="F183" s="9">
        <f>+F184+F185</f>
        <v>285760</v>
      </c>
      <c r="G183" s="9">
        <f t="shared" si="2"/>
        <v>107180</v>
      </c>
    </row>
    <row r="184" spans="2:7" x14ac:dyDescent="0.4">
      <c r="B184" s="29"/>
      <c r="C184" s="29"/>
      <c r="D184" s="8" t="s">
        <v>174</v>
      </c>
      <c r="E184" s="9"/>
      <c r="F184" s="9">
        <v>9000</v>
      </c>
      <c r="G184" s="9">
        <f t="shared" si="2"/>
        <v>-9000</v>
      </c>
    </row>
    <row r="185" spans="2:7" x14ac:dyDescent="0.4">
      <c r="B185" s="29"/>
      <c r="C185" s="29"/>
      <c r="D185" s="8" t="s">
        <v>175</v>
      </c>
      <c r="E185" s="9">
        <v>392940</v>
      </c>
      <c r="F185" s="9">
        <v>276760</v>
      </c>
      <c r="G185" s="9">
        <f t="shared" si="2"/>
        <v>116180</v>
      </c>
    </row>
    <row r="186" spans="2:7" x14ac:dyDescent="0.4">
      <c r="B186" s="29"/>
      <c r="C186" s="30"/>
      <c r="D186" s="10" t="s">
        <v>176</v>
      </c>
      <c r="E186" s="11">
        <f>+E181+E183</f>
        <v>392940</v>
      </c>
      <c r="F186" s="11">
        <f>+F181+F183</f>
        <v>285760</v>
      </c>
      <c r="G186" s="11">
        <f t="shared" si="2"/>
        <v>107180</v>
      </c>
    </row>
    <row r="187" spans="2:7" x14ac:dyDescent="0.4">
      <c r="B187" s="29"/>
      <c r="C187" s="28" t="s">
        <v>103</v>
      </c>
      <c r="D187" s="8" t="s">
        <v>177</v>
      </c>
      <c r="E187" s="9"/>
      <c r="F187" s="9"/>
      <c r="G187" s="9">
        <f t="shared" si="2"/>
        <v>0</v>
      </c>
    </row>
    <row r="188" spans="2:7" x14ac:dyDescent="0.4">
      <c r="B188" s="29"/>
      <c r="C188" s="30"/>
      <c r="D188" s="10" t="s">
        <v>178</v>
      </c>
      <c r="E188" s="11">
        <f>+E187</f>
        <v>0</v>
      </c>
      <c r="F188" s="11">
        <f>+F187</f>
        <v>0</v>
      </c>
      <c r="G188" s="11">
        <f t="shared" si="2"/>
        <v>0</v>
      </c>
    </row>
    <row r="189" spans="2:7" x14ac:dyDescent="0.4">
      <c r="B189" s="30"/>
      <c r="C189" s="12" t="s">
        <v>179</v>
      </c>
      <c r="D189" s="15"/>
      <c r="E189" s="16">
        <f xml:space="preserve"> +E186 - E188</f>
        <v>392940</v>
      </c>
      <c r="F189" s="16">
        <f xml:space="preserve"> +F186 - F188</f>
        <v>285760</v>
      </c>
      <c r="G189" s="16">
        <f t="shared" si="2"/>
        <v>107180</v>
      </c>
    </row>
    <row r="190" spans="2:7" x14ac:dyDescent="0.4">
      <c r="B190" s="12" t="s">
        <v>180</v>
      </c>
      <c r="C190" s="17"/>
      <c r="D190" s="13"/>
      <c r="E190" s="14">
        <f xml:space="preserve"> +E180 +E189</f>
        <v>7120829</v>
      </c>
      <c r="F190" s="14">
        <f xml:space="preserve"> +F180 +F189</f>
        <v>10290817</v>
      </c>
      <c r="G190" s="14">
        <f t="shared" si="2"/>
        <v>-3169988</v>
      </c>
    </row>
    <row r="191" spans="2:7" x14ac:dyDescent="0.4">
      <c r="B191" s="28" t="s">
        <v>181</v>
      </c>
      <c r="C191" s="28" t="s">
        <v>9</v>
      </c>
      <c r="D191" s="8" t="s">
        <v>182</v>
      </c>
      <c r="E191" s="9">
        <f>+E192</f>
        <v>0</v>
      </c>
      <c r="F191" s="9">
        <f>+F192</f>
        <v>0</v>
      </c>
      <c r="G191" s="9">
        <f t="shared" si="2"/>
        <v>0</v>
      </c>
    </row>
    <row r="192" spans="2:7" x14ac:dyDescent="0.4">
      <c r="B192" s="29"/>
      <c r="C192" s="29"/>
      <c r="D192" s="8" t="s">
        <v>183</v>
      </c>
      <c r="E192" s="9"/>
      <c r="F192" s="9"/>
      <c r="G192" s="9">
        <f t="shared" si="2"/>
        <v>0</v>
      </c>
    </row>
    <row r="193" spans="2:7" x14ac:dyDescent="0.4">
      <c r="B193" s="29"/>
      <c r="C193" s="29"/>
      <c r="D193" s="8" t="s">
        <v>184</v>
      </c>
      <c r="E193" s="9">
        <f>+E194</f>
        <v>0</v>
      </c>
      <c r="F193" s="9">
        <f>+F194</f>
        <v>0</v>
      </c>
      <c r="G193" s="9">
        <f t="shared" si="2"/>
        <v>0</v>
      </c>
    </row>
    <row r="194" spans="2:7" x14ac:dyDescent="0.4">
      <c r="B194" s="29"/>
      <c r="C194" s="29"/>
      <c r="D194" s="8" t="s">
        <v>185</v>
      </c>
      <c r="E194" s="9"/>
      <c r="F194" s="9"/>
      <c r="G194" s="9">
        <f t="shared" si="2"/>
        <v>0</v>
      </c>
    </row>
    <row r="195" spans="2:7" x14ac:dyDescent="0.4">
      <c r="B195" s="29"/>
      <c r="C195" s="29"/>
      <c r="D195" s="8" t="s">
        <v>186</v>
      </c>
      <c r="E195" s="9">
        <f>+E196+E197+E198+E199</f>
        <v>0</v>
      </c>
      <c r="F195" s="9">
        <f>+F196+F197+F198+F199</f>
        <v>0</v>
      </c>
      <c r="G195" s="9">
        <f t="shared" si="2"/>
        <v>0</v>
      </c>
    </row>
    <row r="196" spans="2:7" x14ac:dyDescent="0.4">
      <c r="B196" s="29"/>
      <c r="C196" s="29"/>
      <c r="D196" s="8" t="s">
        <v>187</v>
      </c>
      <c r="E196" s="9"/>
      <c r="F196" s="9"/>
      <c r="G196" s="9">
        <f t="shared" si="2"/>
        <v>0</v>
      </c>
    </row>
    <row r="197" spans="2:7" x14ac:dyDescent="0.4">
      <c r="B197" s="29"/>
      <c r="C197" s="29"/>
      <c r="D197" s="8" t="s">
        <v>188</v>
      </c>
      <c r="E197" s="9"/>
      <c r="F197" s="9"/>
      <c r="G197" s="9">
        <f t="shared" si="2"/>
        <v>0</v>
      </c>
    </row>
    <row r="198" spans="2:7" x14ac:dyDescent="0.4">
      <c r="B198" s="29"/>
      <c r="C198" s="29"/>
      <c r="D198" s="8" t="s">
        <v>189</v>
      </c>
      <c r="E198" s="9"/>
      <c r="F198" s="9"/>
      <c r="G198" s="9">
        <f t="shared" si="2"/>
        <v>0</v>
      </c>
    </row>
    <row r="199" spans="2:7" x14ac:dyDescent="0.4">
      <c r="B199" s="29"/>
      <c r="C199" s="29"/>
      <c r="D199" s="8" t="s">
        <v>190</v>
      </c>
      <c r="E199" s="9"/>
      <c r="F199" s="9"/>
      <c r="G199" s="9">
        <f t="shared" ref="G199:G262" si="3">E199-F199</f>
        <v>0</v>
      </c>
    </row>
    <row r="200" spans="2:7" x14ac:dyDescent="0.4">
      <c r="B200" s="29"/>
      <c r="C200" s="29"/>
      <c r="D200" s="8" t="s">
        <v>191</v>
      </c>
      <c r="E200" s="9">
        <f>+E201+E202+E203</f>
        <v>0</v>
      </c>
      <c r="F200" s="9">
        <f>+F201+F202+F203</f>
        <v>0</v>
      </c>
      <c r="G200" s="9">
        <f t="shared" si="3"/>
        <v>0</v>
      </c>
    </row>
    <row r="201" spans="2:7" x14ac:dyDescent="0.4">
      <c r="B201" s="29"/>
      <c r="C201" s="29"/>
      <c r="D201" s="8" t="s">
        <v>192</v>
      </c>
      <c r="E201" s="9"/>
      <c r="F201" s="9"/>
      <c r="G201" s="9">
        <f t="shared" si="3"/>
        <v>0</v>
      </c>
    </row>
    <row r="202" spans="2:7" x14ac:dyDescent="0.4">
      <c r="B202" s="29"/>
      <c r="C202" s="29"/>
      <c r="D202" s="8" t="s">
        <v>193</v>
      </c>
      <c r="E202" s="9"/>
      <c r="F202" s="9"/>
      <c r="G202" s="9">
        <f t="shared" si="3"/>
        <v>0</v>
      </c>
    </row>
    <row r="203" spans="2:7" x14ac:dyDescent="0.4">
      <c r="B203" s="29"/>
      <c r="C203" s="29"/>
      <c r="D203" s="8" t="s">
        <v>194</v>
      </c>
      <c r="E203" s="9"/>
      <c r="F203" s="9"/>
      <c r="G203" s="9">
        <f t="shared" si="3"/>
        <v>0</v>
      </c>
    </row>
    <row r="204" spans="2:7" x14ac:dyDescent="0.4">
      <c r="B204" s="29"/>
      <c r="C204" s="29"/>
      <c r="D204" s="8" t="s">
        <v>195</v>
      </c>
      <c r="E204" s="9">
        <f>+E205</f>
        <v>0</v>
      </c>
      <c r="F204" s="9">
        <f>+F205</f>
        <v>0</v>
      </c>
      <c r="G204" s="9">
        <f t="shared" si="3"/>
        <v>0</v>
      </c>
    </row>
    <row r="205" spans="2:7" x14ac:dyDescent="0.4">
      <c r="B205" s="29"/>
      <c r="C205" s="29"/>
      <c r="D205" s="8" t="s">
        <v>196</v>
      </c>
      <c r="E205" s="9">
        <f>+E206+E207</f>
        <v>0</v>
      </c>
      <c r="F205" s="9">
        <f>+F206+F207</f>
        <v>0</v>
      </c>
      <c r="G205" s="9">
        <f t="shared" si="3"/>
        <v>0</v>
      </c>
    </row>
    <row r="206" spans="2:7" x14ac:dyDescent="0.4">
      <c r="B206" s="29"/>
      <c r="C206" s="29"/>
      <c r="D206" s="8" t="s">
        <v>197</v>
      </c>
      <c r="E206" s="9"/>
      <c r="F206" s="9"/>
      <c r="G206" s="9">
        <f t="shared" si="3"/>
        <v>0</v>
      </c>
    </row>
    <row r="207" spans="2:7" x14ac:dyDescent="0.4">
      <c r="B207" s="29"/>
      <c r="C207" s="29"/>
      <c r="D207" s="8" t="s">
        <v>198</v>
      </c>
      <c r="E207" s="9"/>
      <c r="F207" s="9"/>
      <c r="G207" s="9">
        <f t="shared" si="3"/>
        <v>0</v>
      </c>
    </row>
    <row r="208" spans="2:7" x14ac:dyDescent="0.4">
      <c r="B208" s="29"/>
      <c r="C208" s="29"/>
      <c r="D208" s="8" t="s">
        <v>199</v>
      </c>
      <c r="E208" s="9">
        <f>+E209</f>
        <v>0</v>
      </c>
      <c r="F208" s="9">
        <f>+F209</f>
        <v>0</v>
      </c>
      <c r="G208" s="9">
        <f t="shared" si="3"/>
        <v>0</v>
      </c>
    </row>
    <row r="209" spans="2:7" x14ac:dyDescent="0.4">
      <c r="B209" s="29"/>
      <c r="C209" s="29"/>
      <c r="D209" s="8" t="s">
        <v>200</v>
      </c>
      <c r="E209" s="9">
        <f>+E210+E211</f>
        <v>0</v>
      </c>
      <c r="F209" s="9">
        <f>+F210+F211</f>
        <v>0</v>
      </c>
      <c r="G209" s="9">
        <f t="shared" si="3"/>
        <v>0</v>
      </c>
    </row>
    <row r="210" spans="2:7" x14ac:dyDescent="0.4">
      <c r="B210" s="29"/>
      <c r="C210" s="29"/>
      <c r="D210" s="8" t="s">
        <v>201</v>
      </c>
      <c r="E210" s="9"/>
      <c r="F210" s="9"/>
      <c r="G210" s="9">
        <f t="shared" si="3"/>
        <v>0</v>
      </c>
    </row>
    <row r="211" spans="2:7" x14ac:dyDescent="0.4">
      <c r="B211" s="29"/>
      <c r="C211" s="29"/>
      <c r="D211" s="8" t="s">
        <v>202</v>
      </c>
      <c r="E211" s="9"/>
      <c r="F211" s="9"/>
      <c r="G211" s="9">
        <f t="shared" si="3"/>
        <v>0</v>
      </c>
    </row>
    <row r="212" spans="2:7" x14ac:dyDescent="0.4">
      <c r="B212" s="29"/>
      <c r="C212" s="29"/>
      <c r="D212" s="8" t="s">
        <v>203</v>
      </c>
      <c r="E212" s="9">
        <f>+E213</f>
        <v>0</v>
      </c>
      <c r="F212" s="9">
        <f>+F213</f>
        <v>0</v>
      </c>
      <c r="G212" s="9">
        <f t="shared" si="3"/>
        <v>0</v>
      </c>
    </row>
    <row r="213" spans="2:7" x14ac:dyDescent="0.4">
      <c r="B213" s="29"/>
      <c r="C213" s="29"/>
      <c r="D213" s="8" t="s">
        <v>204</v>
      </c>
      <c r="E213" s="9">
        <f>+E214+E215+E216+E217+E218+E219+E220+E221+E222+E223+E224+E225+E226+E227+E228+E229+E230+E231+E232+E233+E234+E235+E236</f>
        <v>0</v>
      </c>
      <c r="F213" s="9">
        <f>+F214+F215+F216+F217+F218+F219+F220+F221+F222+F223+F224+F225+F226+F227+F228+F229+F230+F231+F232+F233+F234+F235+F236</f>
        <v>0</v>
      </c>
      <c r="G213" s="9">
        <f t="shared" si="3"/>
        <v>0</v>
      </c>
    </row>
    <row r="214" spans="2:7" x14ac:dyDescent="0.4">
      <c r="B214" s="29"/>
      <c r="C214" s="29"/>
      <c r="D214" s="8" t="s">
        <v>205</v>
      </c>
      <c r="E214" s="9"/>
      <c r="F214" s="9"/>
      <c r="G214" s="9">
        <f t="shared" si="3"/>
        <v>0</v>
      </c>
    </row>
    <row r="215" spans="2:7" x14ac:dyDescent="0.4">
      <c r="B215" s="29"/>
      <c r="C215" s="29"/>
      <c r="D215" s="8" t="s">
        <v>206</v>
      </c>
      <c r="E215" s="9"/>
      <c r="F215" s="9"/>
      <c r="G215" s="9">
        <f t="shared" si="3"/>
        <v>0</v>
      </c>
    </row>
    <row r="216" spans="2:7" x14ac:dyDescent="0.4">
      <c r="B216" s="29"/>
      <c r="C216" s="29"/>
      <c r="D216" s="8" t="s">
        <v>207</v>
      </c>
      <c r="E216" s="9"/>
      <c r="F216" s="9"/>
      <c r="G216" s="9">
        <f t="shared" si="3"/>
        <v>0</v>
      </c>
    </row>
    <row r="217" spans="2:7" x14ac:dyDescent="0.4">
      <c r="B217" s="29"/>
      <c r="C217" s="29"/>
      <c r="D217" s="8" t="s">
        <v>208</v>
      </c>
      <c r="E217" s="9"/>
      <c r="F217" s="9"/>
      <c r="G217" s="9">
        <f t="shared" si="3"/>
        <v>0</v>
      </c>
    </row>
    <row r="218" spans="2:7" x14ac:dyDescent="0.4">
      <c r="B218" s="29"/>
      <c r="C218" s="29"/>
      <c r="D218" s="8" t="s">
        <v>209</v>
      </c>
      <c r="E218" s="9"/>
      <c r="F218" s="9"/>
      <c r="G218" s="9">
        <f t="shared" si="3"/>
        <v>0</v>
      </c>
    </row>
    <row r="219" spans="2:7" x14ac:dyDescent="0.4">
      <c r="B219" s="29"/>
      <c r="C219" s="29"/>
      <c r="D219" s="8" t="s">
        <v>210</v>
      </c>
      <c r="E219" s="9"/>
      <c r="F219" s="9"/>
      <c r="G219" s="9">
        <f t="shared" si="3"/>
        <v>0</v>
      </c>
    </row>
    <row r="220" spans="2:7" x14ac:dyDescent="0.4">
      <c r="B220" s="29"/>
      <c r="C220" s="29"/>
      <c r="D220" s="8" t="s">
        <v>211</v>
      </c>
      <c r="E220" s="9"/>
      <c r="F220" s="9"/>
      <c r="G220" s="9">
        <f t="shared" si="3"/>
        <v>0</v>
      </c>
    </row>
    <row r="221" spans="2:7" x14ac:dyDescent="0.4">
      <c r="B221" s="29"/>
      <c r="C221" s="29"/>
      <c r="D221" s="8" t="s">
        <v>212</v>
      </c>
      <c r="E221" s="9"/>
      <c r="F221" s="9"/>
      <c r="G221" s="9">
        <f t="shared" si="3"/>
        <v>0</v>
      </c>
    </row>
    <row r="222" spans="2:7" x14ac:dyDescent="0.4">
      <c r="B222" s="29"/>
      <c r="C222" s="29"/>
      <c r="D222" s="8" t="s">
        <v>213</v>
      </c>
      <c r="E222" s="9"/>
      <c r="F222" s="9"/>
      <c r="G222" s="9">
        <f t="shared" si="3"/>
        <v>0</v>
      </c>
    </row>
    <row r="223" spans="2:7" x14ac:dyDescent="0.4">
      <c r="B223" s="29"/>
      <c r="C223" s="29"/>
      <c r="D223" s="8" t="s">
        <v>214</v>
      </c>
      <c r="E223" s="9"/>
      <c r="F223" s="9"/>
      <c r="G223" s="9">
        <f t="shared" si="3"/>
        <v>0</v>
      </c>
    </row>
    <row r="224" spans="2:7" x14ac:dyDescent="0.4">
      <c r="B224" s="29"/>
      <c r="C224" s="29"/>
      <c r="D224" s="8" t="s">
        <v>215</v>
      </c>
      <c r="E224" s="9"/>
      <c r="F224" s="9"/>
      <c r="G224" s="9">
        <f t="shared" si="3"/>
        <v>0</v>
      </c>
    </row>
    <row r="225" spans="2:7" x14ac:dyDescent="0.4">
      <c r="B225" s="29"/>
      <c r="C225" s="29"/>
      <c r="D225" s="8" t="s">
        <v>216</v>
      </c>
      <c r="E225" s="9"/>
      <c r="F225" s="9"/>
      <c r="G225" s="9">
        <f t="shared" si="3"/>
        <v>0</v>
      </c>
    </row>
    <row r="226" spans="2:7" x14ac:dyDescent="0.4">
      <c r="B226" s="29"/>
      <c r="C226" s="29"/>
      <c r="D226" s="8" t="s">
        <v>217</v>
      </c>
      <c r="E226" s="9"/>
      <c r="F226" s="9"/>
      <c r="G226" s="9">
        <f t="shared" si="3"/>
        <v>0</v>
      </c>
    </row>
    <row r="227" spans="2:7" x14ac:dyDescent="0.4">
      <c r="B227" s="29"/>
      <c r="C227" s="29"/>
      <c r="D227" s="8" t="s">
        <v>218</v>
      </c>
      <c r="E227" s="9"/>
      <c r="F227" s="9"/>
      <c r="G227" s="9">
        <f t="shared" si="3"/>
        <v>0</v>
      </c>
    </row>
    <row r="228" spans="2:7" x14ac:dyDescent="0.4">
      <c r="B228" s="29"/>
      <c r="C228" s="29"/>
      <c r="D228" s="8" t="s">
        <v>219</v>
      </c>
      <c r="E228" s="9"/>
      <c r="F228" s="9"/>
      <c r="G228" s="9">
        <f t="shared" si="3"/>
        <v>0</v>
      </c>
    </row>
    <row r="229" spans="2:7" x14ac:dyDescent="0.4">
      <c r="B229" s="29"/>
      <c r="C229" s="29"/>
      <c r="D229" s="8" t="s">
        <v>220</v>
      </c>
      <c r="E229" s="9"/>
      <c r="F229" s="9"/>
      <c r="G229" s="9">
        <f t="shared" si="3"/>
        <v>0</v>
      </c>
    </row>
    <row r="230" spans="2:7" x14ac:dyDescent="0.4">
      <c r="B230" s="29"/>
      <c r="C230" s="29"/>
      <c r="D230" s="8" t="s">
        <v>221</v>
      </c>
      <c r="E230" s="9"/>
      <c r="F230" s="9"/>
      <c r="G230" s="9">
        <f t="shared" si="3"/>
        <v>0</v>
      </c>
    </row>
    <row r="231" spans="2:7" x14ac:dyDescent="0.4">
      <c r="B231" s="29"/>
      <c r="C231" s="29"/>
      <c r="D231" s="8" t="s">
        <v>222</v>
      </c>
      <c r="E231" s="9"/>
      <c r="F231" s="9"/>
      <c r="G231" s="9">
        <f t="shared" si="3"/>
        <v>0</v>
      </c>
    </row>
    <row r="232" spans="2:7" x14ac:dyDescent="0.4">
      <c r="B232" s="29"/>
      <c r="C232" s="29"/>
      <c r="D232" s="8" t="s">
        <v>223</v>
      </c>
      <c r="E232" s="9"/>
      <c r="F232" s="9"/>
      <c r="G232" s="9">
        <f t="shared" si="3"/>
        <v>0</v>
      </c>
    </row>
    <row r="233" spans="2:7" x14ac:dyDescent="0.4">
      <c r="B233" s="29"/>
      <c r="C233" s="29"/>
      <c r="D233" s="8" t="s">
        <v>224</v>
      </c>
      <c r="E233" s="9"/>
      <c r="F233" s="9"/>
      <c r="G233" s="9">
        <f t="shared" si="3"/>
        <v>0</v>
      </c>
    </row>
    <row r="234" spans="2:7" x14ac:dyDescent="0.4">
      <c r="B234" s="29"/>
      <c r="C234" s="29"/>
      <c r="D234" s="8" t="s">
        <v>225</v>
      </c>
      <c r="E234" s="9"/>
      <c r="F234" s="9"/>
      <c r="G234" s="9">
        <f t="shared" si="3"/>
        <v>0</v>
      </c>
    </row>
    <row r="235" spans="2:7" x14ac:dyDescent="0.4">
      <c r="B235" s="29"/>
      <c r="C235" s="29"/>
      <c r="D235" s="8" t="s">
        <v>226</v>
      </c>
      <c r="E235" s="9"/>
      <c r="F235" s="9"/>
      <c r="G235" s="9">
        <f t="shared" si="3"/>
        <v>0</v>
      </c>
    </row>
    <row r="236" spans="2:7" x14ac:dyDescent="0.4">
      <c r="B236" s="29"/>
      <c r="C236" s="29"/>
      <c r="D236" s="8" t="s">
        <v>227</v>
      </c>
      <c r="E236" s="9"/>
      <c r="F236" s="9"/>
      <c r="G236" s="9">
        <f t="shared" si="3"/>
        <v>0</v>
      </c>
    </row>
    <row r="237" spans="2:7" x14ac:dyDescent="0.4">
      <c r="B237" s="29"/>
      <c r="C237" s="29"/>
      <c r="D237" s="8" t="s">
        <v>228</v>
      </c>
      <c r="E237" s="9"/>
      <c r="F237" s="9"/>
      <c r="G237" s="9">
        <f t="shared" si="3"/>
        <v>0</v>
      </c>
    </row>
    <row r="238" spans="2:7" x14ac:dyDescent="0.4">
      <c r="B238" s="29"/>
      <c r="C238" s="29"/>
      <c r="D238" s="8" t="s">
        <v>229</v>
      </c>
      <c r="E238" s="9"/>
      <c r="F238" s="9"/>
      <c r="G238" s="9">
        <f t="shared" si="3"/>
        <v>0</v>
      </c>
    </row>
    <row r="239" spans="2:7" x14ac:dyDescent="0.4">
      <c r="B239" s="29"/>
      <c r="C239" s="29"/>
      <c r="D239" s="8" t="s">
        <v>230</v>
      </c>
      <c r="E239" s="9"/>
      <c r="F239" s="9"/>
      <c r="G239" s="9">
        <f t="shared" si="3"/>
        <v>0</v>
      </c>
    </row>
    <row r="240" spans="2:7" x14ac:dyDescent="0.4">
      <c r="B240" s="29"/>
      <c r="C240" s="30"/>
      <c r="D240" s="10" t="s">
        <v>231</v>
      </c>
      <c r="E240" s="11">
        <f>+E191+E193+E195+E200+E204+E208+E212+E237+E238+E239</f>
        <v>0</v>
      </c>
      <c r="F240" s="11">
        <f>+F191+F193+F195+F200+F204+F208+F212+F237+F238+F239</f>
        <v>0</v>
      </c>
      <c r="G240" s="11">
        <f t="shared" si="3"/>
        <v>0</v>
      </c>
    </row>
    <row r="241" spans="2:7" x14ac:dyDescent="0.4">
      <c r="B241" s="29"/>
      <c r="C241" s="28" t="s">
        <v>103</v>
      </c>
      <c r="D241" s="8" t="s">
        <v>232</v>
      </c>
      <c r="E241" s="9"/>
      <c r="F241" s="9"/>
      <c r="G241" s="9">
        <f t="shared" si="3"/>
        <v>0</v>
      </c>
    </row>
    <row r="242" spans="2:7" x14ac:dyDescent="0.4">
      <c r="B242" s="29"/>
      <c r="C242" s="29"/>
      <c r="D242" s="8" t="s">
        <v>233</v>
      </c>
      <c r="E242" s="9"/>
      <c r="F242" s="9"/>
      <c r="G242" s="9">
        <f t="shared" si="3"/>
        <v>0</v>
      </c>
    </row>
    <row r="243" spans="2:7" x14ac:dyDescent="0.4">
      <c r="B243" s="29"/>
      <c r="C243" s="29"/>
      <c r="D243" s="8" t="s">
        <v>234</v>
      </c>
      <c r="E243" s="9">
        <f>+E244+E245+E246</f>
        <v>0</v>
      </c>
      <c r="F243" s="9">
        <f>+F244+F245+F246</f>
        <v>1</v>
      </c>
      <c r="G243" s="9">
        <f t="shared" si="3"/>
        <v>-1</v>
      </c>
    </row>
    <row r="244" spans="2:7" x14ac:dyDescent="0.4">
      <c r="B244" s="29"/>
      <c r="C244" s="29"/>
      <c r="D244" s="8" t="s">
        <v>235</v>
      </c>
      <c r="E244" s="9"/>
      <c r="F244" s="9">
        <v>1</v>
      </c>
      <c r="G244" s="9">
        <f t="shared" si="3"/>
        <v>-1</v>
      </c>
    </row>
    <row r="245" spans="2:7" x14ac:dyDescent="0.4">
      <c r="B245" s="29"/>
      <c r="C245" s="29"/>
      <c r="D245" s="8" t="s">
        <v>236</v>
      </c>
      <c r="E245" s="9"/>
      <c r="F245" s="9"/>
      <c r="G245" s="9">
        <f t="shared" si="3"/>
        <v>0</v>
      </c>
    </row>
    <row r="246" spans="2:7" x14ac:dyDescent="0.4">
      <c r="B246" s="29"/>
      <c r="C246" s="29"/>
      <c r="D246" s="8" t="s">
        <v>237</v>
      </c>
      <c r="E246" s="9"/>
      <c r="F246" s="9"/>
      <c r="G246" s="9">
        <f t="shared" si="3"/>
        <v>0</v>
      </c>
    </row>
    <row r="247" spans="2:7" x14ac:dyDescent="0.4">
      <c r="B247" s="29"/>
      <c r="C247" s="29"/>
      <c r="D247" s="8" t="s">
        <v>238</v>
      </c>
      <c r="E247" s="9"/>
      <c r="F247" s="9"/>
      <c r="G247" s="9">
        <f t="shared" si="3"/>
        <v>0</v>
      </c>
    </row>
    <row r="248" spans="2:7" x14ac:dyDescent="0.4">
      <c r="B248" s="29"/>
      <c r="C248" s="29"/>
      <c r="D248" s="8" t="s">
        <v>239</v>
      </c>
      <c r="E248" s="9"/>
      <c r="F248" s="9"/>
      <c r="G248" s="9">
        <f t="shared" si="3"/>
        <v>0</v>
      </c>
    </row>
    <row r="249" spans="2:7" x14ac:dyDescent="0.4">
      <c r="B249" s="29"/>
      <c r="C249" s="29"/>
      <c r="D249" s="8" t="s">
        <v>240</v>
      </c>
      <c r="E249" s="9"/>
      <c r="F249" s="9"/>
      <c r="G249" s="9">
        <f t="shared" si="3"/>
        <v>0</v>
      </c>
    </row>
    <row r="250" spans="2:7" x14ac:dyDescent="0.4">
      <c r="B250" s="29"/>
      <c r="C250" s="29"/>
      <c r="D250" s="8" t="s">
        <v>241</v>
      </c>
      <c r="E250" s="9">
        <f>+E251</f>
        <v>0</v>
      </c>
      <c r="F250" s="9">
        <f>+F251</f>
        <v>0</v>
      </c>
      <c r="G250" s="9">
        <f t="shared" si="3"/>
        <v>0</v>
      </c>
    </row>
    <row r="251" spans="2:7" x14ac:dyDescent="0.4">
      <c r="B251" s="29"/>
      <c r="C251" s="29"/>
      <c r="D251" s="8" t="s">
        <v>242</v>
      </c>
      <c r="E251" s="9">
        <f>+E252+E253</f>
        <v>0</v>
      </c>
      <c r="F251" s="9">
        <f>+F252+F253</f>
        <v>0</v>
      </c>
      <c r="G251" s="9">
        <f t="shared" si="3"/>
        <v>0</v>
      </c>
    </row>
    <row r="252" spans="2:7" x14ac:dyDescent="0.4">
      <c r="B252" s="29"/>
      <c r="C252" s="29"/>
      <c r="D252" s="8" t="s">
        <v>243</v>
      </c>
      <c r="E252" s="9"/>
      <c r="F252" s="9"/>
      <c r="G252" s="9">
        <f t="shared" si="3"/>
        <v>0</v>
      </c>
    </row>
    <row r="253" spans="2:7" x14ac:dyDescent="0.4">
      <c r="B253" s="29"/>
      <c r="C253" s="29"/>
      <c r="D253" s="8" t="s">
        <v>244</v>
      </c>
      <c r="E253" s="9"/>
      <c r="F253" s="9"/>
      <c r="G253" s="9">
        <f t="shared" si="3"/>
        <v>0</v>
      </c>
    </row>
    <row r="254" spans="2:7" x14ac:dyDescent="0.4">
      <c r="B254" s="29"/>
      <c r="C254" s="29"/>
      <c r="D254" s="8" t="s">
        <v>245</v>
      </c>
      <c r="E254" s="9">
        <f>+E255</f>
        <v>1077600</v>
      </c>
      <c r="F254" s="9">
        <f>+F255</f>
        <v>98271930</v>
      </c>
      <c r="G254" s="9">
        <f t="shared" si="3"/>
        <v>-97194330</v>
      </c>
    </row>
    <row r="255" spans="2:7" x14ac:dyDescent="0.4">
      <c r="B255" s="29"/>
      <c r="C255" s="29"/>
      <c r="D255" s="8" t="s">
        <v>246</v>
      </c>
      <c r="E255" s="9">
        <f>+E256+E257</f>
        <v>1077600</v>
      </c>
      <c r="F255" s="9">
        <f>+F256+F257</f>
        <v>98271930</v>
      </c>
      <c r="G255" s="9">
        <f t="shared" si="3"/>
        <v>-97194330</v>
      </c>
    </row>
    <row r="256" spans="2:7" x14ac:dyDescent="0.4">
      <c r="B256" s="29"/>
      <c r="C256" s="29"/>
      <c r="D256" s="8" t="s">
        <v>247</v>
      </c>
      <c r="E256" s="9">
        <v>1077600</v>
      </c>
      <c r="F256" s="9">
        <v>98271930</v>
      </c>
      <c r="G256" s="9">
        <f t="shared" si="3"/>
        <v>-97194330</v>
      </c>
    </row>
    <row r="257" spans="2:7" x14ac:dyDescent="0.4">
      <c r="B257" s="29"/>
      <c r="C257" s="29"/>
      <c r="D257" s="8" t="s">
        <v>248</v>
      </c>
      <c r="E257" s="9"/>
      <c r="F257" s="9"/>
      <c r="G257" s="9">
        <f t="shared" si="3"/>
        <v>0</v>
      </c>
    </row>
    <row r="258" spans="2:7" x14ac:dyDescent="0.4">
      <c r="B258" s="29"/>
      <c r="C258" s="29"/>
      <c r="D258" s="8" t="s">
        <v>249</v>
      </c>
      <c r="E258" s="9">
        <f>+E259</f>
        <v>0</v>
      </c>
      <c r="F258" s="9">
        <f>+F259</f>
        <v>0</v>
      </c>
      <c r="G258" s="9">
        <f t="shared" si="3"/>
        <v>0</v>
      </c>
    </row>
    <row r="259" spans="2:7" x14ac:dyDescent="0.4">
      <c r="B259" s="29"/>
      <c r="C259" s="29"/>
      <c r="D259" s="8" t="s">
        <v>250</v>
      </c>
      <c r="E259" s="9">
        <f>+E260+E261+E262+E263+E264+E265+E266+E267+E268+E269+E270+E271+E272+E273+E274+E275+E276+E277+E278+E279+E280+E281+E282</f>
        <v>0</v>
      </c>
      <c r="F259" s="9">
        <f>+F260+F261+F262+F263+F264+F265+F266+F267+F268+F269+F270+F271+F272+F273+F274+F275+F276+F277+F278+F279+F280+F281+F282</f>
        <v>0</v>
      </c>
      <c r="G259" s="9">
        <f t="shared" si="3"/>
        <v>0</v>
      </c>
    </row>
    <row r="260" spans="2:7" x14ac:dyDescent="0.4">
      <c r="B260" s="29"/>
      <c r="C260" s="29"/>
      <c r="D260" s="8" t="s">
        <v>251</v>
      </c>
      <c r="E260" s="9"/>
      <c r="F260" s="9"/>
      <c r="G260" s="9">
        <f t="shared" si="3"/>
        <v>0</v>
      </c>
    </row>
    <row r="261" spans="2:7" x14ac:dyDescent="0.4">
      <c r="B261" s="29"/>
      <c r="C261" s="29"/>
      <c r="D261" s="8" t="s">
        <v>252</v>
      </c>
      <c r="E261" s="9"/>
      <c r="F261" s="9"/>
      <c r="G261" s="9">
        <f t="shared" si="3"/>
        <v>0</v>
      </c>
    </row>
    <row r="262" spans="2:7" x14ac:dyDescent="0.4">
      <c r="B262" s="29"/>
      <c r="C262" s="29"/>
      <c r="D262" s="8" t="s">
        <v>253</v>
      </c>
      <c r="E262" s="9"/>
      <c r="F262" s="9"/>
      <c r="G262" s="9">
        <f t="shared" si="3"/>
        <v>0</v>
      </c>
    </row>
    <row r="263" spans="2:7" x14ac:dyDescent="0.4">
      <c r="B263" s="29"/>
      <c r="C263" s="29"/>
      <c r="D263" s="8" t="s">
        <v>254</v>
      </c>
      <c r="E263" s="9"/>
      <c r="F263" s="9"/>
      <c r="G263" s="9">
        <f t="shared" ref="G263:G302" si="4">E263-F263</f>
        <v>0</v>
      </c>
    </row>
    <row r="264" spans="2:7" x14ac:dyDescent="0.4">
      <c r="B264" s="29"/>
      <c r="C264" s="29"/>
      <c r="D264" s="8" t="s">
        <v>255</v>
      </c>
      <c r="E264" s="9"/>
      <c r="F264" s="9"/>
      <c r="G264" s="9">
        <f t="shared" si="4"/>
        <v>0</v>
      </c>
    </row>
    <row r="265" spans="2:7" x14ac:dyDescent="0.4">
      <c r="B265" s="29"/>
      <c r="C265" s="29"/>
      <c r="D265" s="8" t="s">
        <v>256</v>
      </c>
      <c r="E265" s="9"/>
      <c r="F265" s="9"/>
      <c r="G265" s="9">
        <f t="shared" si="4"/>
        <v>0</v>
      </c>
    </row>
    <row r="266" spans="2:7" x14ac:dyDescent="0.4">
      <c r="B266" s="29"/>
      <c r="C266" s="29"/>
      <c r="D266" s="8" t="s">
        <v>257</v>
      </c>
      <c r="E266" s="9"/>
      <c r="F266" s="9"/>
      <c r="G266" s="9">
        <f t="shared" si="4"/>
        <v>0</v>
      </c>
    </row>
    <row r="267" spans="2:7" x14ac:dyDescent="0.4">
      <c r="B267" s="29"/>
      <c r="C267" s="29"/>
      <c r="D267" s="8" t="s">
        <v>258</v>
      </c>
      <c r="E267" s="9"/>
      <c r="F267" s="9"/>
      <c r="G267" s="9">
        <f t="shared" si="4"/>
        <v>0</v>
      </c>
    </row>
    <row r="268" spans="2:7" x14ac:dyDescent="0.4">
      <c r="B268" s="29"/>
      <c r="C268" s="29"/>
      <c r="D268" s="8" t="s">
        <v>259</v>
      </c>
      <c r="E268" s="9"/>
      <c r="F268" s="9"/>
      <c r="G268" s="9">
        <f t="shared" si="4"/>
        <v>0</v>
      </c>
    </row>
    <row r="269" spans="2:7" x14ac:dyDescent="0.4">
      <c r="B269" s="29"/>
      <c r="C269" s="29"/>
      <c r="D269" s="8" t="s">
        <v>260</v>
      </c>
      <c r="E269" s="9"/>
      <c r="F269" s="9"/>
      <c r="G269" s="9">
        <f t="shared" si="4"/>
        <v>0</v>
      </c>
    </row>
    <row r="270" spans="2:7" x14ac:dyDescent="0.4">
      <c r="B270" s="29"/>
      <c r="C270" s="29"/>
      <c r="D270" s="8" t="s">
        <v>261</v>
      </c>
      <c r="E270" s="9"/>
      <c r="F270" s="9"/>
      <c r="G270" s="9">
        <f t="shared" si="4"/>
        <v>0</v>
      </c>
    </row>
    <row r="271" spans="2:7" x14ac:dyDescent="0.4">
      <c r="B271" s="29"/>
      <c r="C271" s="29"/>
      <c r="D271" s="8" t="s">
        <v>262</v>
      </c>
      <c r="E271" s="9"/>
      <c r="F271" s="9"/>
      <c r="G271" s="9">
        <f t="shared" si="4"/>
        <v>0</v>
      </c>
    </row>
    <row r="272" spans="2:7" x14ac:dyDescent="0.4">
      <c r="B272" s="29"/>
      <c r="C272" s="29"/>
      <c r="D272" s="8" t="s">
        <v>263</v>
      </c>
      <c r="E272" s="9"/>
      <c r="F272" s="9"/>
      <c r="G272" s="9">
        <f t="shared" si="4"/>
        <v>0</v>
      </c>
    </row>
    <row r="273" spans="2:7" x14ac:dyDescent="0.4">
      <c r="B273" s="29"/>
      <c r="C273" s="29"/>
      <c r="D273" s="8" t="s">
        <v>264</v>
      </c>
      <c r="E273" s="9"/>
      <c r="F273" s="9"/>
      <c r="G273" s="9">
        <f t="shared" si="4"/>
        <v>0</v>
      </c>
    </row>
    <row r="274" spans="2:7" x14ac:dyDescent="0.4">
      <c r="B274" s="29"/>
      <c r="C274" s="29"/>
      <c r="D274" s="8" t="s">
        <v>265</v>
      </c>
      <c r="E274" s="9"/>
      <c r="F274" s="9"/>
      <c r="G274" s="9">
        <f t="shared" si="4"/>
        <v>0</v>
      </c>
    </row>
    <row r="275" spans="2:7" x14ac:dyDescent="0.4">
      <c r="B275" s="29"/>
      <c r="C275" s="29"/>
      <c r="D275" s="8" t="s">
        <v>266</v>
      </c>
      <c r="E275" s="9"/>
      <c r="F275" s="9"/>
      <c r="G275" s="9">
        <f t="shared" si="4"/>
        <v>0</v>
      </c>
    </row>
    <row r="276" spans="2:7" x14ac:dyDescent="0.4">
      <c r="B276" s="29"/>
      <c r="C276" s="29"/>
      <c r="D276" s="8" t="s">
        <v>267</v>
      </c>
      <c r="E276" s="9"/>
      <c r="F276" s="9"/>
      <c r="G276" s="9">
        <f t="shared" si="4"/>
        <v>0</v>
      </c>
    </row>
    <row r="277" spans="2:7" x14ac:dyDescent="0.4">
      <c r="B277" s="29"/>
      <c r="C277" s="29"/>
      <c r="D277" s="8" t="s">
        <v>268</v>
      </c>
      <c r="E277" s="9"/>
      <c r="F277" s="9"/>
      <c r="G277" s="9">
        <f t="shared" si="4"/>
        <v>0</v>
      </c>
    </row>
    <row r="278" spans="2:7" x14ac:dyDescent="0.4">
      <c r="B278" s="29"/>
      <c r="C278" s="29"/>
      <c r="D278" s="8" t="s">
        <v>269</v>
      </c>
      <c r="E278" s="9"/>
      <c r="F278" s="9"/>
      <c r="G278" s="9">
        <f t="shared" si="4"/>
        <v>0</v>
      </c>
    </row>
    <row r="279" spans="2:7" x14ac:dyDescent="0.4">
      <c r="B279" s="29"/>
      <c r="C279" s="29"/>
      <c r="D279" s="8" t="s">
        <v>270</v>
      </c>
      <c r="E279" s="9"/>
      <c r="F279" s="9"/>
      <c r="G279" s="9">
        <f t="shared" si="4"/>
        <v>0</v>
      </c>
    </row>
    <row r="280" spans="2:7" x14ac:dyDescent="0.4">
      <c r="B280" s="29"/>
      <c r="C280" s="29"/>
      <c r="D280" s="8" t="s">
        <v>271</v>
      </c>
      <c r="E280" s="9"/>
      <c r="F280" s="9"/>
      <c r="G280" s="9">
        <f t="shared" si="4"/>
        <v>0</v>
      </c>
    </row>
    <row r="281" spans="2:7" x14ac:dyDescent="0.4">
      <c r="B281" s="29"/>
      <c r="C281" s="29"/>
      <c r="D281" s="8" t="s">
        <v>272</v>
      </c>
      <c r="E281" s="9"/>
      <c r="F281" s="9"/>
      <c r="G281" s="9">
        <f t="shared" si="4"/>
        <v>0</v>
      </c>
    </row>
    <row r="282" spans="2:7" x14ac:dyDescent="0.4">
      <c r="B282" s="29"/>
      <c r="C282" s="29"/>
      <c r="D282" s="8" t="s">
        <v>273</v>
      </c>
      <c r="E282" s="9"/>
      <c r="F282" s="9"/>
      <c r="G282" s="9">
        <f t="shared" si="4"/>
        <v>0</v>
      </c>
    </row>
    <row r="283" spans="2:7" x14ac:dyDescent="0.4">
      <c r="B283" s="29"/>
      <c r="C283" s="29"/>
      <c r="D283" s="8" t="s">
        <v>274</v>
      </c>
      <c r="E283" s="9"/>
      <c r="F283" s="9"/>
      <c r="G283" s="9">
        <f t="shared" si="4"/>
        <v>0</v>
      </c>
    </row>
    <row r="284" spans="2:7" x14ac:dyDescent="0.4">
      <c r="B284" s="29"/>
      <c r="C284" s="29"/>
      <c r="D284" s="8" t="s">
        <v>275</v>
      </c>
      <c r="E284" s="9"/>
      <c r="F284" s="9"/>
      <c r="G284" s="9">
        <f t="shared" si="4"/>
        <v>0</v>
      </c>
    </row>
    <row r="285" spans="2:7" x14ac:dyDescent="0.4">
      <c r="B285" s="29"/>
      <c r="C285" s="29"/>
      <c r="D285" s="8" t="s">
        <v>276</v>
      </c>
      <c r="E285" s="9"/>
      <c r="F285" s="9"/>
      <c r="G285" s="9">
        <f t="shared" si="4"/>
        <v>0</v>
      </c>
    </row>
    <row r="286" spans="2:7" x14ac:dyDescent="0.4">
      <c r="B286" s="29"/>
      <c r="C286" s="29"/>
      <c r="D286" s="8" t="s">
        <v>277</v>
      </c>
      <c r="E286" s="9"/>
      <c r="F286" s="9"/>
      <c r="G286" s="9">
        <f t="shared" si="4"/>
        <v>0</v>
      </c>
    </row>
    <row r="287" spans="2:7" x14ac:dyDescent="0.4">
      <c r="B287" s="29"/>
      <c r="C287" s="30"/>
      <c r="D287" s="10" t="s">
        <v>278</v>
      </c>
      <c r="E287" s="11">
        <f>+E241+E242+E243+E247+E248+E249+E250+E254+E258+E283+E284+E285+E286</f>
        <v>1077600</v>
      </c>
      <c r="F287" s="11">
        <f>+F241+F242+F243+F247+F248+F249+F250+F254+F258+F283+F284+F285+F286</f>
        <v>98271931</v>
      </c>
      <c r="G287" s="11">
        <f t="shared" si="4"/>
        <v>-97194331</v>
      </c>
    </row>
    <row r="288" spans="2:7" x14ac:dyDescent="0.4">
      <c r="B288" s="30"/>
      <c r="C288" s="18" t="s">
        <v>279</v>
      </c>
      <c r="D288" s="19"/>
      <c r="E288" s="20">
        <f xml:space="preserve"> +E240 - E287</f>
        <v>-1077600</v>
      </c>
      <c r="F288" s="20">
        <f xml:space="preserve"> +F240 - F287</f>
        <v>-98271931</v>
      </c>
      <c r="G288" s="20">
        <f t="shared" si="4"/>
        <v>97194331</v>
      </c>
    </row>
    <row r="289" spans="2:7" x14ac:dyDescent="0.4">
      <c r="B289" s="12" t="s">
        <v>280</v>
      </c>
      <c r="C289" s="21"/>
      <c r="D289" s="22"/>
      <c r="E289" s="23">
        <f xml:space="preserve"> +E190 +E288</f>
        <v>6043229</v>
      </c>
      <c r="F289" s="23">
        <f xml:space="preserve"> +F190 +F288</f>
        <v>-87981114</v>
      </c>
      <c r="G289" s="23">
        <f t="shared" si="4"/>
        <v>94024343</v>
      </c>
    </row>
    <row r="290" spans="2:7" x14ac:dyDescent="0.4">
      <c r="B290" s="25" t="s">
        <v>281</v>
      </c>
      <c r="C290" s="21" t="s">
        <v>282</v>
      </c>
      <c r="D290" s="22"/>
      <c r="E290" s="23">
        <v>77459752</v>
      </c>
      <c r="F290" s="23">
        <v>165440866</v>
      </c>
      <c r="G290" s="23">
        <f t="shared" si="4"/>
        <v>-87981114</v>
      </c>
    </row>
    <row r="291" spans="2:7" x14ac:dyDescent="0.4">
      <c r="B291" s="26"/>
      <c r="C291" s="21" t="s">
        <v>283</v>
      </c>
      <c r="D291" s="22"/>
      <c r="E291" s="23">
        <f xml:space="preserve"> +E289 +E290</f>
        <v>83502981</v>
      </c>
      <c r="F291" s="23">
        <f xml:space="preserve"> +F289 +F290</f>
        <v>77459752</v>
      </c>
      <c r="G291" s="23">
        <f t="shared" si="4"/>
        <v>6043229</v>
      </c>
    </row>
    <row r="292" spans="2:7" x14ac:dyDescent="0.4">
      <c r="B292" s="26"/>
      <c r="C292" s="21" t="s">
        <v>284</v>
      </c>
      <c r="D292" s="22"/>
      <c r="E292" s="23"/>
      <c r="F292" s="23"/>
      <c r="G292" s="23">
        <f t="shared" si="4"/>
        <v>0</v>
      </c>
    </row>
    <row r="293" spans="2:7" x14ac:dyDescent="0.4">
      <c r="B293" s="26"/>
      <c r="C293" s="21" t="s">
        <v>285</v>
      </c>
      <c r="D293" s="22"/>
      <c r="E293" s="23">
        <f>+E294+E295</f>
        <v>0</v>
      </c>
      <c r="F293" s="23">
        <f>+F294+F295</f>
        <v>0</v>
      </c>
      <c r="G293" s="23">
        <f t="shared" si="4"/>
        <v>0</v>
      </c>
    </row>
    <row r="294" spans="2:7" x14ac:dyDescent="0.4">
      <c r="B294" s="26"/>
      <c r="C294" s="21" t="s">
        <v>286</v>
      </c>
      <c r="D294" s="22"/>
      <c r="E294" s="23"/>
      <c r="F294" s="23"/>
      <c r="G294" s="23">
        <f t="shared" si="4"/>
        <v>0</v>
      </c>
    </row>
    <row r="295" spans="2:7" x14ac:dyDescent="0.4">
      <c r="B295" s="26"/>
      <c r="C295" s="21" t="s">
        <v>287</v>
      </c>
      <c r="D295" s="22"/>
      <c r="E295" s="23"/>
      <c r="F295" s="23"/>
      <c r="G295" s="23">
        <f t="shared" si="4"/>
        <v>0</v>
      </c>
    </row>
    <row r="296" spans="2:7" x14ac:dyDescent="0.4">
      <c r="B296" s="26"/>
      <c r="C296" s="21" t="s">
        <v>288</v>
      </c>
      <c r="D296" s="22"/>
      <c r="E296" s="23">
        <f>+E297</f>
        <v>0</v>
      </c>
      <c r="F296" s="23">
        <f>+F297</f>
        <v>0</v>
      </c>
      <c r="G296" s="23">
        <f t="shared" si="4"/>
        <v>0</v>
      </c>
    </row>
    <row r="297" spans="2:7" x14ac:dyDescent="0.4">
      <c r="B297" s="26"/>
      <c r="C297" s="24" t="s">
        <v>289</v>
      </c>
      <c r="D297" s="19"/>
      <c r="E297" s="20"/>
      <c r="F297" s="20"/>
      <c r="G297" s="20">
        <f t="shared" si="4"/>
        <v>0</v>
      </c>
    </row>
    <row r="298" spans="2:7" x14ac:dyDescent="0.4">
      <c r="B298" s="26"/>
      <c r="C298" s="21" t="s">
        <v>290</v>
      </c>
      <c r="D298" s="22"/>
      <c r="E298" s="23">
        <f>+E299</f>
        <v>0</v>
      </c>
      <c r="F298" s="23">
        <f>+F299</f>
        <v>0</v>
      </c>
      <c r="G298" s="23">
        <f t="shared" si="4"/>
        <v>0</v>
      </c>
    </row>
    <row r="299" spans="2:7" x14ac:dyDescent="0.4">
      <c r="B299" s="26"/>
      <c r="C299" s="24" t="s">
        <v>291</v>
      </c>
      <c r="D299" s="19"/>
      <c r="E299" s="20"/>
      <c r="F299" s="20"/>
      <c r="G299" s="20">
        <f t="shared" si="4"/>
        <v>0</v>
      </c>
    </row>
    <row r="300" spans="2:7" x14ac:dyDescent="0.4">
      <c r="B300" s="26"/>
      <c r="C300" s="21" t="s">
        <v>292</v>
      </c>
      <c r="D300" s="22"/>
      <c r="E300" s="23">
        <f>+E301</f>
        <v>0</v>
      </c>
      <c r="F300" s="23">
        <f>+F301</f>
        <v>0</v>
      </c>
      <c r="G300" s="23">
        <f t="shared" si="4"/>
        <v>0</v>
      </c>
    </row>
    <row r="301" spans="2:7" x14ac:dyDescent="0.4">
      <c r="B301" s="26"/>
      <c r="C301" s="24" t="s">
        <v>293</v>
      </c>
      <c r="D301" s="19"/>
      <c r="E301" s="20"/>
      <c r="F301" s="20"/>
      <c r="G301" s="20">
        <f t="shared" si="4"/>
        <v>0</v>
      </c>
    </row>
    <row r="302" spans="2:7" x14ac:dyDescent="0.4">
      <c r="B302" s="27"/>
      <c r="C302" s="21" t="s">
        <v>294</v>
      </c>
      <c r="D302" s="22"/>
      <c r="E302" s="23">
        <f xml:space="preserve"> +E291 +E292 +E296 +E298 - E300</f>
        <v>83502981</v>
      </c>
      <c r="F302" s="23">
        <f xml:space="preserve"> +F291 +F292 +F296 +F298 - F300</f>
        <v>77459752</v>
      </c>
      <c r="G302" s="23">
        <f t="shared" si="4"/>
        <v>6043229</v>
      </c>
    </row>
  </sheetData>
  <mergeCells count="13">
    <mergeCell ref="B2:G2"/>
    <mergeCell ref="B3:G3"/>
    <mergeCell ref="B5:D5"/>
    <mergeCell ref="B6:B180"/>
    <mergeCell ref="C6:C99"/>
    <mergeCell ref="C100:C179"/>
    <mergeCell ref="B290:B302"/>
    <mergeCell ref="B181:B189"/>
    <mergeCell ref="C181:C186"/>
    <mergeCell ref="C187:C188"/>
    <mergeCell ref="B191:B288"/>
    <mergeCell ref="C191:C240"/>
    <mergeCell ref="C241:C287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2F51-47A5-44BF-AA12-1C3B85A90628}">
  <sheetPr>
    <pageSetUpPr fitToPage="1"/>
  </sheetPr>
  <dimension ref="B1:G302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31" t="s">
        <v>296</v>
      </c>
      <c r="C2" s="31"/>
      <c r="D2" s="31"/>
      <c r="E2" s="31"/>
      <c r="F2" s="31"/>
      <c r="G2" s="31"/>
    </row>
    <row r="3" spans="2:7" ht="21" x14ac:dyDescent="0.4">
      <c r="B3" s="32" t="s">
        <v>2</v>
      </c>
      <c r="C3" s="32"/>
      <c r="D3" s="32"/>
      <c r="E3" s="32"/>
      <c r="F3" s="32"/>
      <c r="G3" s="32"/>
    </row>
    <row r="4" spans="2:7" x14ac:dyDescent="0.4">
      <c r="B4" s="4"/>
      <c r="C4" s="4"/>
      <c r="D4" s="4"/>
      <c r="E4" s="4"/>
      <c r="F4" s="2"/>
      <c r="G4" s="4" t="s">
        <v>3</v>
      </c>
    </row>
    <row r="5" spans="2:7" x14ac:dyDescent="0.4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 x14ac:dyDescent="0.4">
      <c r="B6" s="28" t="s">
        <v>8</v>
      </c>
      <c r="C6" s="28" t="s">
        <v>9</v>
      </c>
      <c r="D6" s="6" t="s">
        <v>10</v>
      </c>
      <c r="E6" s="7">
        <f>+E7+E14+E17+E21+E24</f>
        <v>128739900</v>
      </c>
      <c r="F6" s="7">
        <f>+F7+F14+F17+F21+F24</f>
        <v>116603700</v>
      </c>
      <c r="G6" s="7">
        <f>E6-F6</f>
        <v>12136200</v>
      </c>
    </row>
    <row r="7" spans="2:7" x14ac:dyDescent="0.4">
      <c r="B7" s="29"/>
      <c r="C7" s="29"/>
      <c r="D7" s="8" t="s">
        <v>11</v>
      </c>
      <c r="E7" s="9">
        <f>+E8+E9+E10+E11+E12+E13</f>
        <v>0</v>
      </c>
      <c r="F7" s="9">
        <f>+F8+F9+F10+F11+F12+F13</f>
        <v>0</v>
      </c>
      <c r="G7" s="9">
        <f t="shared" ref="G7:G70" si="0">E7-F7</f>
        <v>0</v>
      </c>
    </row>
    <row r="8" spans="2:7" x14ac:dyDescent="0.4">
      <c r="B8" s="29"/>
      <c r="C8" s="29"/>
      <c r="D8" s="8" t="s">
        <v>12</v>
      </c>
      <c r="E8" s="9"/>
      <c r="F8" s="9"/>
      <c r="G8" s="9">
        <f t="shared" si="0"/>
        <v>0</v>
      </c>
    </row>
    <row r="9" spans="2:7" x14ac:dyDescent="0.4">
      <c r="B9" s="29"/>
      <c r="C9" s="29"/>
      <c r="D9" s="8" t="s">
        <v>13</v>
      </c>
      <c r="E9" s="9"/>
      <c r="F9" s="9"/>
      <c r="G9" s="9">
        <f t="shared" si="0"/>
        <v>0</v>
      </c>
    </row>
    <row r="10" spans="2:7" x14ac:dyDescent="0.4">
      <c r="B10" s="29"/>
      <c r="C10" s="29"/>
      <c r="D10" s="8" t="s">
        <v>14</v>
      </c>
      <c r="E10" s="9"/>
      <c r="F10" s="9"/>
      <c r="G10" s="9">
        <f t="shared" si="0"/>
        <v>0</v>
      </c>
    </row>
    <row r="11" spans="2:7" x14ac:dyDescent="0.4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 x14ac:dyDescent="0.4">
      <c r="B12" s="29"/>
      <c r="C12" s="29"/>
      <c r="D12" s="8" t="s">
        <v>16</v>
      </c>
      <c r="E12" s="9"/>
      <c r="F12" s="9"/>
      <c r="G12" s="9">
        <f t="shared" si="0"/>
        <v>0</v>
      </c>
    </row>
    <row r="13" spans="2:7" x14ac:dyDescent="0.4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 x14ac:dyDescent="0.4">
      <c r="B14" s="29"/>
      <c r="C14" s="29"/>
      <c r="D14" s="8" t="s">
        <v>18</v>
      </c>
      <c r="E14" s="9">
        <f>+E15+E16</f>
        <v>75570500</v>
      </c>
      <c r="F14" s="9">
        <f>+F15+F16</f>
        <v>92135800</v>
      </c>
      <c r="G14" s="9">
        <f t="shared" si="0"/>
        <v>-16565300</v>
      </c>
    </row>
    <row r="15" spans="2:7" x14ac:dyDescent="0.4">
      <c r="B15" s="29"/>
      <c r="C15" s="29"/>
      <c r="D15" s="8" t="s">
        <v>19</v>
      </c>
      <c r="E15" s="9"/>
      <c r="F15" s="9"/>
      <c r="G15" s="9">
        <f t="shared" si="0"/>
        <v>0</v>
      </c>
    </row>
    <row r="16" spans="2:7" x14ac:dyDescent="0.4">
      <c r="B16" s="29"/>
      <c r="C16" s="29"/>
      <c r="D16" s="8" t="s">
        <v>20</v>
      </c>
      <c r="E16" s="9">
        <v>75570500</v>
      </c>
      <c r="F16" s="9">
        <v>92135800</v>
      </c>
      <c r="G16" s="9">
        <f t="shared" si="0"/>
        <v>-16565300</v>
      </c>
    </row>
    <row r="17" spans="2:7" x14ac:dyDescent="0.4">
      <c r="B17" s="29"/>
      <c r="C17" s="29"/>
      <c r="D17" s="8" t="s">
        <v>21</v>
      </c>
      <c r="E17" s="9">
        <f>+E18+E19+E20</f>
        <v>53169400</v>
      </c>
      <c r="F17" s="9">
        <f>+F18+F19+F20</f>
        <v>24467900</v>
      </c>
      <c r="G17" s="9">
        <f t="shared" si="0"/>
        <v>28701500</v>
      </c>
    </row>
    <row r="18" spans="2:7" x14ac:dyDescent="0.4">
      <c r="B18" s="29"/>
      <c r="C18" s="29"/>
      <c r="D18" s="8" t="s">
        <v>22</v>
      </c>
      <c r="E18" s="9">
        <v>53169400</v>
      </c>
      <c r="F18" s="9">
        <v>24467900</v>
      </c>
      <c r="G18" s="9">
        <f t="shared" si="0"/>
        <v>28701500</v>
      </c>
    </row>
    <row r="19" spans="2:7" x14ac:dyDescent="0.4">
      <c r="B19" s="29"/>
      <c r="C19" s="29"/>
      <c r="D19" s="8" t="s">
        <v>23</v>
      </c>
      <c r="E19" s="9"/>
      <c r="F19" s="9"/>
      <c r="G19" s="9">
        <f t="shared" si="0"/>
        <v>0</v>
      </c>
    </row>
    <row r="20" spans="2:7" x14ac:dyDescent="0.4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 x14ac:dyDescent="0.4">
      <c r="B21" s="29"/>
      <c r="C21" s="29"/>
      <c r="D21" s="8" t="s">
        <v>25</v>
      </c>
      <c r="E21" s="9">
        <f>+E22+E23</f>
        <v>0</v>
      </c>
      <c r="F21" s="9">
        <f>+F22+F23</f>
        <v>0</v>
      </c>
      <c r="G21" s="9">
        <f t="shared" si="0"/>
        <v>0</v>
      </c>
    </row>
    <row r="22" spans="2:7" x14ac:dyDescent="0.4">
      <c r="B22" s="29"/>
      <c r="C22" s="29"/>
      <c r="D22" s="8" t="s">
        <v>26</v>
      </c>
      <c r="E22" s="9"/>
      <c r="F22" s="9"/>
      <c r="G22" s="9">
        <f t="shared" si="0"/>
        <v>0</v>
      </c>
    </row>
    <row r="23" spans="2:7" x14ac:dyDescent="0.4">
      <c r="B23" s="29"/>
      <c r="C23" s="29"/>
      <c r="D23" s="8" t="s">
        <v>27</v>
      </c>
      <c r="E23" s="9"/>
      <c r="F23" s="9"/>
      <c r="G23" s="9">
        <f t="shared" si="0"/>
        <v>0</v>
      </c>
    </row>
    <row r="24" spans="2:7" x14ac:dyDescent="0.4">
      <c r="B24" s="29"/>
      <c r="C24" s="29"/>
      <c r="D24" s="8" t="s">
        <v>28</v>
      </c>
      <c r="E24" s="9">
        <f>+E25+E26</f>
        <v>0</v>
      </c>
      <c r="F24" s="9">
        <f>+F25+F26</f>
        <v>0</v>
      </c>
      <c r="G24" s="9">
        <f t="shared" si="0"/>
        <v>0</v>
      </c>
    </row>
    <row r="25" spans="2:7" x14ac:dyDescent="0.4">
      <c r="B25" s="29"/>
      <c r="C25" s="29"/>
      <c r="D25" s="8" t="s">
        <v>29</v>
      </c>
      <c r="E25" s="9"/>
      <c r="F25" s="9"/>
      <c r="G25" s="9">
        <f t="shared" si="0"/>
        <v>0</v>
      </c>
    </row>
    <row r="26" spans="2:7" x14ac:dyDescent="0.4">
      <c r="B26" s="29"/>
      <c r="C26" s="29"/>
      <c r="D26" s="8" t="s">
        <v>30</v>
      </c>
      <c r="E26" s="9"/>
      <c r="F26" s="9"/>
      <c r="G26" s="9">
        <f t="shared" si="0"/>
        <v>0</v>
      </c>
    </row>
    <row r="27" spans="2:7" x14ac:dyDescent="0.4">
      <c r="B27" s="29"/>
      <c r="C27" s="29"/>
      <c r="D27" s="8" t="s">
        <v>31</v>
      </c>
      <c r="E27" s="9">
        <f>+E28+E30+E31</f>
        <v>0</v>
      </c>
      <c r="F27" s="9">
        <f>+F28+F30+F31</f>
        <v>0</v>
      </c>
      <c r="G27" s="9">
        <f t="shared" si="0"/>
        <v>0</v>
      </c>
    </row>
    <row r="28" spans="2:7" x14ac:dyDescent="0.4">
      <c r="B28" s="29"/>
      <c r="C28" s="29"/>
      <c r="D28" s="8" t="s">
        <v>32</v>
      </c>
      <c r="E28" s="9">
        <f>+E29</f>
        <v>0</v>
      </c>
      <c r="F28" s="9">
        <f>+F29</f>
        <v>0</v>
      </c>
      <c r="G28" s="9">
        <f t="shared" si="0"/>
        <v>0</v>
      </c>
    </row>
    <row r="29" spans="2:7" x14ac:dyDescent="0.4">
      <c r="B29" s="29"/>
      <c r="C29" s="29"/>
      <c r="D29" s="8" t="s">
        <v>33</v>
      </c>
      <c r="E29" s="9"/>
      <c r="F29" s="9"/>
      <c r="G29" s="9">
        <f t="shared" si="0"/>
        <v>0</v>
      </c>
    </row>
    <row r="30" spans="2:7" x14ac:dyDescent="0.4">
      <c r="B30" s="29"/>
      <c r="C30" s="29"/>
      <c r="D30" s="8" t="s">
        <v>34</v>
      </c>
      <c r="E30" s="9"/>
      <c r="F30" s="9"/>
      <c r="G30" s="9">
        <f t="shared" si="0"/>
        <v>0</v>
      </c>
    </row>
    <row r="31" spans="2:7" x14ac:dyDescent="0.4">
      <c r="B31" s="29"/>
      <c r="C31" s="29"/>
      <c r="D31" s="8" t="s">
        <v>28</v>
      </c>
      <c r="E31" s="9">
        <f>+E32+E33</f>
        <v>0</v>
      </c>
      <c r="F31" s="9">
        <f>+F32+F33</f>
        <v>0</v>
      </c>
      <c r="G31" s="9">
        <f t="shared" si="0"/>
        <v>0</v>
      </c>
    </row>
    <row r="32" spans="2:7" x14ac:dyDescent="0.4">
      <c r="B32" s="29"/>
      <c r="C32" s="29"/>
      <c r="D32" s="8" t="s">
        <v>35</v>
      </c>
      <c r="E32" s="9"/>
      <c r="F32" s="9"/>
      <c r="G32" s="9">
        <f t="shared" si="0"/>
        <v>0</v>
      </c>
    </row>
    <row r="33" spans="2:7" x14ac:dyDescent="0.4">
      <c r="B33" s="29"/>
      <c r="C33" s="29"/>
      <c r="D33" s="8" t="s">
        <v>36</v>
      </c>
      <c r="E33" s="9"/>
      <c r="F33" s="9"/>
      <c r="G33" s="9">
        <f t="shared" si="0"/>
        <v>0</v>
      </c>
    </row>
    <row r="34" spans="2:7" x14ac:dyDescent="0.4">
      <c r="B34" s="29"/>
      <c r="C34" s="29"/>
      <c r="D34" s="8" t="s">
        <v>37</v>
      </c>
      <c r="E34" s="9">
        <f>+E35+E36+E37+E38</f>
        <v>0</v>
      </c>
      <c r="F34" s="9">
        <f>+F35+F36+F37+F38</f>
        <v>0</v>
      </c>
      <c r="G34" s="9">
        <f t="shared" si="0"/>
        <v>0</v>
      </c>
    </row>
    <row r="35" spans="2:7" x14ac:dyDescent="0.4">
      <c r="B35" s="29"/>
      <c r="C35" s="29"/>
      <c r="D35" s="8" t="s">
        <v>38</v>
      </c>
      <c r="E35" s="9"/>
      <c r="F35" s="9"/>
      <c r="G35" s="9">
        <f t="shared" si="0"/>
        <v>0</v>
      </c>
    </row>
    <row r="36" spans="2:7" x14ac:dyDescent="0.4">
      <c r="B36" s="29"/>
      <c r="C36" s="29"/>
      <c r="D36" s="8" t="s">
        <v>39</v>
      </c>
      <c r="E36" s="9"/>
      <c r="F36" s="9"/>
      <c r="G36" s="9">
        <f t="shared" si="0"/>
        <v>0</v>
      </c>
    </row>
    <row r="37" spans="2:7" x14ac:dyDescent="0.4">
      <c r="B37" s="29"/>
      <c r="C37" s="29"/>
      <c r="D37" s="8" t="s">
        <v>40</v>
      </c>
      <c r="E37" s="9"/>
      <c r="F37" s="9"/>
      <c r="G37" s="9">
        <f t="shared" si="0"/>
        <v>0</v>
      </c>
    </row>
    <row r="38" spans="2:7" x14ac:dyDescent="0.4">
      <c r="B38" s="29"/>
      <c r="C38" s="29"/>
      <c r="D38" s="8" t="s">
        <v>41</v>
      </c>
      <c r="E38" s="9"/>
      <c r="F38" s="9"/>
      <c r="G38" s="9">
        <f t="shared" si="0"/>
        <v>0</v>
      </c>
    </row>
    <row r="39" spans="2:7" x14ac:dyDescent="0.4">
      <c r="B39" s="29"/>
      <c r="C39" s="29"/>
      <c r="D39" s="8" t="s">
        <v>42</v>
      </c>
      <c r="E39" s="9">
        <f>+E40+E41</f>
        <v>0</v>
      </c>
      <c r="F39" s="9">
        <f>+F40+F41</f>
        <v>0</v>
      </c>
      <c r="G39" s="9">
        <f t="shared" si="0"/>
        <v>0</v>
      </c>
    </row>
    <row r="40" spans="2:7" x14ac:dyDescent="0.4">
      <c r="B40" s="29"/>
      <c r="C40" s="29"/>
      <c r="D40" s="8" t="s">
        <v>43</v>
      </c>
      <c r="E40" s="9"/>
      <c r="F40" s="9"/>
      <c r="G40" s="9">
        <f t="shared" si="0"/>
        <v>0</v>
      </c>
    </row>
    <row r="41" spans="2:7" x14ac:dyDescent="0.4">
      <c r="B41" s="29"/>
      <c r="C41" s="29"/>
      <c r="D41" s="8" t="s">
        <v>44</v>
      </c>
      <c r="E41" s="9"/>
      <c r="F41" s="9"/>
      <c r="G41" s="9">
        <f t="shared" si="0"/>
        <v>0</v>
      </c>
    </row>
    <row r="42" spans="2:7" x14ac:dyDescent="0.4">
      <c r="B42" s="29"/>
      <c r="C42" s="29"/>
      <c r="D42" s="8" t="s">
        <v>45</v>
      </c>
      <c r="E42" s="9">
        <f>+E43+E45+E50+E52+E54</f>
        <v>237359</v>
      </c>
      <c r="F42" s="9">
        <f>+F43+F45+F50+F52+F54</f>
        <v>960042</v>
      </c>
      <c r="G42" s="9">
        <f t="shared" si="0"/>
        <v>-722683</v>
      </c>
    </row>
    <row r="43" spans="2:7" x14ac:dyDescent="0.4">
      <c r="B43" s="29"/>
      <c r="C43" s="29"/>
      <c r="D43" s="8" t="s">
        <v>46</v>
      </c>
      <c r="E43" s="9">
        <f>+E44</f>
        <v>0</v>
      </c>
      <c r="F43" s="9">
        <f>+F44</f>
        <v>0</v>
      </c>
      <c r="G43" s="9">
        <f t="shared" si="0"/>
        <v>0</v>
      </c>
    </row>
    <row r="44" spans="2:7" x14ac:dyDescent="0.4">
      <c r="B44" s="29"/>
      <c r="C44" s="29"/>
      <c r="D44" s="8" t="s">
        <v>47</v>
      </c>
      <c r="E44" s="9"/>
      <c r="F44" s="9"/>
      <c r="G44" s="9">
        <f t="shared" si="0"/>
        <v>0</v>
      </c>
    </row>
    <row r="45" spans="2:7" x14ac:dyDescent="0.4">
      <c r="B45" s="29"/>
      <c r="C45" s="29"/>
      <c r="D45" s="8" t="s">
        <v>48</v>
      </c>
      <c r="E45" s="9">
        <f>+E46+E47+E48+E49</f>
        <v>237359</v>
      </c>
      <c r="F45" s="9">
        <f>+F46+F47+F48+F49</f>
        <v>960042</v>
      </c>
      <c r="G45" s="9">
        <f t="shared" si="0"/>
        <v>-722683</v>
      </c>
    </row>
    <row r="46" spans="2:7" x14ac:dyDescent="0.4">
      <c r="B46" s="29"/>
      <c r="C46" s="29"/>
      <c r="D46" s="8" t="s">
        <v>49</v>
      </c>
      <c r="E46" s="9"/>
      <c r="F46" s="9"/>
      <c r="G46" s="9">
        <f t="shared" si="0"/>
        <v>0</v>
      </c>
    </row>
    <row r="47" spans="2:7" x14ac:dyDescent="0.4">
      <c r="B47" s="29"/>
      <c r="C47" s="29"/>
      <c r="D47" s="8" t="s">
        <v>50</v>
      </c>
      <c r="E47" s="9"/>
      <c r="F47" s="9"/>
      <c r="G47" s="9">
        <f t="shared" si="0"/>
        <v>0</v>
      </c>
    </row>
    <row r="48" spans="2:7" x14ac:dyDescent="0.4">
      <c r="B48" s="29"/>
      <c r="C48" s="29"/>
      <c r="D48" s="8" t="s">
        <v>51</v>
      </c>
      <c r="E48" s="9"/>
      <c r="F48" s="9"/>
      <c r="G48" s="9">
        <f t="shared" si="0"/>
        <v>0</v>
      </c>
    </row>
    <row r="49" spans="2:7" x14ac:dyDescent="0.4">
      <c r="B49" s="29"/>
      <c r="C49" s="29"/>
      <c r="D49" s="8" t="s">
        <v>52</v>
      </c>
      <c r="E49" s="9">
        <v>237359</v>
      </c>
      <c r="F49" s="9">
        <v>960042</v>
      </c>
      <c r="G49" s="9">
        <f t="shared" si="0"/>
        <v>-722683</v>
      </c>
    </row>
    <row r="50" spans="2:7" x14ac:dyDescent="0.4">
      <c r="B50" s="29"/>
      <c r="C50" s="29"/>
      <c r="D50" s="8" t="s">
        <v>53</v>
      </c>
      <c r="E50" s="9">
        <f>+E51</f>
        <v>0</v>
      </c>
      <c r="F50" s="9">
        <f>+F51</f>
        <v>0</v>
      </c>
      <c r="G50" s="9">
        <f t="shared" si="0"/>
        <v>0</v>
      </c>
    </row>
    <row r="51" spans="2:7" x14ac:dyDescent="0.4">
      <c r="B51" s="29"/>
      <c r="C51" s="29"/>
      <c r="D51" s="8" t="s">
        <v>54</v>
      </c>
      <c r="E51" s="9"/>
      <c r="F51" s="9"/>
      <c r="G51" s="9">
        <f t="shared" si="0"/>
        <v>0</v>
      </c>
    </row>
    <row r="52" spans="2:7" x14ac:dyDescent="0.4">
      <c r="B52" s="29"/>
      <c r="C52" s="29"/>
      <c r="D52" s="8" t="s">
        <v>55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x14ac:dyDescent="0.4">
      <c r="B53" s="29"/>
      <c r="C53" s="29"/>
      <c r="D53" s="8" t="s">
        <v>56</v>
      </c>
      <c r="E53" s="9"/>
      <c r="F53" s="9"/>
      <c r="G53" s="9">
        <f t="shared" si="0"/>
        <v>0</v>
      </c>
    </row>
    <row r="54" spans="2:7" x14ac:dyDescent="0.4">
      <c r="B54" s="29"/>
      <c r="C54" s="29"/>
      <c r="D54" s="8" t="s">
        <v>57</v>
      </c>
      <c r="E54" s="9">
        <f>+E55+E56+E57</f>
        <v>0</v>
      </c>
      <c r="F54" s="9">
        <f>+F55+F56+F57</f>
        <v>0</v>
      </c>
      <c r="G54" s="9">
        <f t="shared" si="0"/>
        <v>0</v>
      </c>
    </row>
    <row r="55" spans="2:7" x14ac:dyDescent="0.4">
      <c r="B55" s="29"/>
      <c r="C55" s="29"/>
      <c r="D55" s="8" t="s">
        <v>58</v>
      </c>
      <c r="E55" s="9"/>
      <c r="F55" s="9"/>
      <c r="G55" s="9">
        <f t="shared" si="0"/>
        <v>0</v>
      </c>
    </row>
    <row r="56" spans="2:7" x14ac:dyDescent="0.4">
      <c r="B56" s="29"/>
      <c r="C56" s="29"/>
      <c r="D56" s="8" t="s">
        <v>59</v>
      </c>
      <c r="E56" s="9"/>
      <c r="F56" s="9"/>
      <c r="G56" s="9">
        <f t="shared" si="0"/>
        <v>0</v>
      </c>
    </row>
    <row r="57" spans="2:7" x14ac:dyDescent="0.4">
      <c r="B57" s="29"/>
      <c r="C57" s="29"/>
      <c r="D57" s="8" t="s">
        <v>60</v>
      </c>
      <c r="E57" s="9"/>
      <c r="F57" s="9"/>
      <c r="G57" s="9">
        <f t="shared" si="0"/>
        <v>0</v>
      </c>
    </row>
    <row r="58" spans="2:7" x14ac:dyDescent="0.4">
      <c r="B58" s="29"/>
      <c r="C58" s="29"/>
      <c r="D58" s="8" t="s">
        <v>61</v>
      </c>
      <c r="E58" s="9">
        <f>+E59+E61+E78+E80+E84</f>
        <v>332217617</v>
      </c>
      <c r="F58" s="9">
        <f>+F59+F61+F78+F80+F84</f>
        <v>335629148</v>
      </c>
      <c r="G58" s="9">
        <f t="shared" si="0"/>
        <v>-3411531</v>
      </c>
    </row>
    <row r="59" spans="2:7" x14ac:dyDescent="0.4">
      <c r="B59" s="29"/>
      <c r="C59" s="29"/>
      <c r="D59" s="8" t="s">
        <v>62</v>
      </c>
      <c r="E59" s="9">
        <f>+E60</f>
        <v>0</v>
      </c>
      <c r="F59" s="9">
        <f>+F60</f>
        <v>0</v>
      </c>
      <c r="G59" s="9">
        <f t="shared" si="0"/>
        <v>0</v>
      </c>
    </row>
    <row r="60" spans="2:7" x14ac:dyDescent="0.4">
      <c r="B60" s="29"/>
      <c r="C60" s="29"/>
      <c r="D60" s="8" t="s">
        <v>63</v>
      </c>
      <c r="E60" s="9"/>
      <c r="F60" s="9"/>
      <c r="G60" s="9">
        <f t="shared" si="0"/>
        <v>0</v>
      </c>
    </row>
    <row r="61" spans="2:7" x14ac:dyDescent="0.4">
      <c r="B61" s="29"/>
      <c r="C61" s="29"/>
      <c r="D61" s="8" t="s">
        <v>64</v>
      </c>
      <c r="E61" s="9">
        <f>+E62+E63+E64+E65+E66+E67+E68+E69+E70+E71+E72+E73+E74+E75+E76+E77</f>
        <v>332217617</v>
      </c>
      <c r="F61" s="9">
        <f>+F62+F63+F64+F65+F66+F67+F68+F69+F70+F71+F72+F73+F74+F75+F76+F77</f>
        <v>335629148</v>
      </c>
      <c r="G61" s="9">
        <f t="shared" si="0"/>
        <v>-3411531</v>
      </c>
    </row>
    <row r="62" spans="2:7" x14ac:dyDescent="0.4">
      <c r="B62" s="29"/>
      <c r="C62" s="29"/>
      <c r="D62" s="8" t="s">
        <v>65</v>
      </c>
      <c r="E62" s="9"/>
      <c r="F62" s="9"/>
      <c r="G62" s="9">
        <f t="shared" si="0"/>
        <v>0</v>
      </c>
    </row>
    <row r="63" spans="2:7" x14ac:dyDescent="0.4">
      <c r="B63" s="29"/>
      <c r="C63" s="29"/>
      <c r="D63" s="8" t="s">
        <v>66</v>
      </c>
      <c r="E63" s="9"/>
      <c r="F63" s="9"/>
      <c r="G63" s="9">
        <f t="shared" si="0"/>
        <v>0</v>
      </c>
    </row>
    <row r="64" spans="2:7" x14ac:dyDescent="0.4">
      <c r="B64" s="29"/>
      <c r="C64" s="29"/>
      <c r="D64" s="8" t="s">
        <v>67</v>
      </c>
      <c r="E64" s="9"/>
      <c r="F64" s="9"/>
      <c r="G64" s="9">
        <f t="shared" si="0"/>
        <v>0</v>
      </c>
    </row>
    <row r="65" spans="2:7" x14ac:dyDescent="0.4">
      <c r="B65" s="29"/>
      <c r="C65" s="29"/>
      <c r="D65" s="8" t="s">
        <v>68</v>
      </c>
      <c r="E65" s="9"/>
      <c r="F65" s="9"/>
      <c r="G65" s="9">
        <f t="shared" si="0"/>
        <v>0</v>
      </c>
    </row>
    <row r="66" spans="2:7" x14ac:dyDescent="0.4">
      <c r="B66" s="29"/>
      <c r="C66" s="29"/>
      <c r="D66" s="8" t="s">
        <v>69</v>
      </c>
      <c r="E66" s="9"/>
      <c r="F66" s="9"/>
      <c r="G66" s="9">
        <f t="shared" si="0"/>
        <v>0</v>
      </c>
    </row>
    <row r="67" spans="2:7" x14ac:dyDescent="0.4">
      <c r="B67" s="29"/>
      <c r="C67" s="29"/>
      <c r="D67" s="8" t="s">
        <v>70</v>
      </c>
      <c r="E67" s="9"/>
      <c r="F67" s="9"/>
      <c r="G67" s="9">
        <f t="shared" si="0"/>
        <v>0</v>
      </c>
    </row>
    <row r="68" spans="2:7" x14ac:dyDescent="0.4">
      <c r="B68" s="29"/>
      <c r="C68" s="29"/>
      <c r="D68" s="8" t="s">
        <v>71</v>
      </c>
      <c r="E68" s="9">
        <v>32935306</v>
      </c>
      <c r="F68" s="9">
        <v>31413298</v>
      </c>
      <c r="G68" s="9">
        <f t="shared" si="0"/>
        <v>1522008</v>
      </c>
    </row>
    <row r="69" spans="2:7" x14ac:dyDescent="0.4">
      <c r="B69" s="29"/>
      <c r="C69" s="29"/>
      <c r="D69" s="8" t="s">
        <v>72</v>
      </c>
      <c r="E69" s="9"/>
      <c r="F69" s="9"/>
      <c r="G69" s="9">
        <f t="shared" si="0"/>
        <v>0</v>
      </c>
    </row>
    <row r="70" spans="2:7" x14ac:dyDescent="0.4">
      <c r="B70" s="29"/>
      <c r="C70" s="29"/>
      <c r="D70" s="8" t="s">
        <v>73</v>
      </c>
      <c r="E70" s="9">
        <v>239721173</v>
      </c>
      <c r="F70" s="9">
        <v>241847838</v>
      </c>
      <c r="G70" s="9">
        <f t="shared" si="0"/>
        <v>-2126665</v>
      </c>
    </row>
    <row r="71" spans="2:7" x14ac:dyDescent="0.4">
      <c r="B71" s="29"/>
      <c r="C71" s="29"/>
      <c r="D71" s="8" t="s">
        <v>74</v>
      </c>
      <c r="E71" s="9">
        <v>18797317</v>
      </c>
      <c r="F71" s="9">
        <v>18307474</v>
      </c>
      <c r="G71" s="9">
        <f t="shared" ref="G71:G134" si="1">E71-F71</f>
        <v>489843</v>
      </c>
    </row>
    <row r="72" spans="2:7" x14ac:dyDescent="0.4">
      <c r="B72" s="29"/>
      <c r="C72" s="29"/>
      <c r="D72" s="8" t="s">
        <v>75</v>
      </c>
      <c r="E72" s="9">
        <v>5421963</v>
      </c>
      <c r="F72" s="9">
        <v>5536869</v>
      </c>
      <c r="G72" s="9">
        <f t="shared" si="1"/>
        <v>-114906</v>
      </c>
    </row>
    <row r="73" spans="2:7" x14ac:dyDescent="0.4">
      <c r="B73" s="29"/>
      <c r="C73" s="29"/>
      <c r="D73" s="8" t="s">
        <v>76</v>
      </c>
      <c r="E73" s="9">
        <v>24874392</v>
      </c>
      <c r="F73" s="9">
        <v>28424621</v>
      </c>
      <c r="G73" s="9">
        <f t="shared" si="1"/>
        <v>-3550229</v>
      </c>
    </row>
    <row r="74" spans="2:7" x14ac:dyDescent="0.4">
      <c r="B74" s="29"/>
      <c r="C74" s="29"/>
      <c r="D74" s="8" t="s">
        <v>77</v>
      </c>
      <c r="E74" s="9">
        <v>5709037</v>
      </c>
      <c r="F74" s="9">
        <v>5382175</v>
      </c>
      <c r="G74" s="9">
        <f t="shared" si="1"/>
        <v>326862</v>
      </c>
    </row>
    <row r="75" spans="2:7" x14ac:dyDescent="0.4">
      <c r="B75" s="29"/>
      <c r="C75" s="29"/>
      <c r="D75" s="8" t="s">
        <v>78</v>
      </c>
      <c r="E75" s="9">
        <v>4680018</v>
      </c>
      <c r="F75" s="9">
        <v>4632800</v>
      </c>
      <c r="G75" s="9">
        <f t="shared" si="1"/>
        <v>47218</v>
      </c>
    </row>
    <row r="76" spans="2:7" x14ac:dyDescent="0.4">
      <c r="B76" s="29"/>
      <c r="C76" s="29"/>
      <c r="D76" s="8" t="s">
        <v>79</v>
      </c>
      <c r="E76" s="9">
        <v>78411</v>
      </c>
      <c r="F76" s="9">
        <v>84073</v>
      </c>
      <c r="G76" s="9">
        <f t="shared" si="1"/>
        <v>-5662</v>
      </c>
    </row>
    <row r="77" spans="2:7" x14ac:dyDescent="0.4">
      <c r="B77" s="29"/>
      <c r="C77" s="29"/>
      <c r="D77" s="8" t="s">
        <v>80</v>
      </c>
      <c r="E77" s="9"/>
      <c r="F77" s="9"/>
      <c r="G77" s="9">
        <f t="shared" si="1"/>
        <v>0</v>
      </c>
    </row>
    <row r="78" spans="2:7" x14ac:dyDescent="0.4">
      <c r="B78" s="29"/>
      <c r="C78" s="29"/>
      <c r="D78" s="8" t="s">
        <v>81</v>
      </c>
      <c r="E78" s="9">
        <f>+E79</f>
        <v>0</v>
      </c>
      <c r="F78" s="9">
        <f>+F79</f>
        <v>0</v>
      </c>
      <c r="G78" s="9">
        <f t="shared" si="1"/>
        <v>0</v>
      </c>
    </row>
    <row r="79" spans="2:7" x14ac:dyDescent="0.4">
      <c r="B79" s="29"/>
      <c r="C79" s="29"/>
      <c r="D79" s="8" t="s">
        <v>82</v>
      </c>
      <c r="E79" s="9"/>
      <c r="F79" s="9"/>
      <c r="G79" s="9">
        <f t="shared" si="1"/>
        <v>0</v>
      </c>
    </row>
    <row r="80" spans="2:7" x14ac:dyDescent="0.4">
      <c r="B80" s="29"/>
      <c r="C80" s="29"/>
      <c r="D80" s="8" t="s">
        <v>83</v>
      </c>
      <c r="E80" s="9">
        <f>+E81+E82+E83</f>
        <v>0</v>
      </c>
      <c r="F80" s="9">
        <f>+F81+F82+F83</f>
        <v>0</v>
      </c>
      <c r="G80" s="9">
        <f t="shared" si="1"/>
        <v>0</v>
      </c>
    </row>
    <row r="81" spans="2:7" x14ac:dyDescent="0.4">
      <c r="B81" s="29"/>
      <c r="C81" s="29"/>
      <c r="D81" s="8" t="s">
        <v>84</v>
      </c>
      <c r="E81" s="9"/>
      <c r="F81" s="9"/>
      <c r="G81" s="9">
        <f t="shared" si="1"/>
        <v>0</v>
      </c>
    </row>
    <row r="82" spans="2:7" x14ac:dyDescent="0.4">
      <c r="B82" s="29"/>
      <c r="C82" s="29"/>
      <c r="D82" s="8" t="s">
        <v>85</v>
      </c>
      <c r="E82" s="9"/>
      <c r="F82" s="9"/>
      <c r="G82" s="9">
        <f t="shared" si="1"/>
        <v>0</v>
      </c>
    </row>
    <row r="83" spans="2:7" x14ac:dyDescent="0.4">
      <c r="B83" s="29"/>
      <c r="C83" s="29"/>
      <c r="D83" s="8" t="s">
        <v>86</v>
      </c>
      <c r="E83" s="9"/>
      <c r="F83" s="9"/>
      <c r="G83" s="9">
        <f t="shared" si="1"/>
        <v>0</v>
      </c>
    </row>
    <row r="84" spans="2:7" x14ac:dyDescent="0.4">
      <c r="B84" s="29"/>
      <c r="C84" s="29"/>
      <c r="D84" s="8" t="s">
        <v>87</v>
      </c>
      <c r="E84" s="9">
        <f>+E85</f>
        <v>0</v>
      </c>
      <c r="F84" s="9">
        <f>+F85</f>
        <v>0</v>
      </c>
      <c r="G84" s="9">
        <f t="shared" si="1"/>
        <v>0</v>
      </c>
    </row>
    <row r="85" spans="2:7" x14ac:dyDescent="0.4">
      <c r="B85" s="29"/>
      <c r="C85" s="29"/>
      <c r="D85" s="8" t="s">
        <v>88</v>
      </c>
      <c r="E85" s="9"/>
      <c r="F85" s="9"/>
      <c r="G85" s="9">
        <f t="shared" si="1"/>
        <v>0</v>
      </c>
    </row>
    <row r="86" spans="2:7" x14ac:dyDescent="0.4">
      <c r="B86" s="29"/>
      <c r="C86" s="29"/>
      <c r="D86" s="8" t="s">
        <v>89</v>
      </c>
      <c r="E86" s="9">
        <f>+E87+E88+E89</f>
        <v>4916696</v>
      </c>
      <c r="F86" s="9">
        <f>+F87+F88+F89</f>
        <v>4811067</v>
      </c>
      <c r="G86" s="9">
        <f t="shared" si="1"/>
        <v>105629</v>
      </c>
    </row>
    <row r="87" spans="2:7" x14ac:dyDescent="0.4">
      <c r="B87" s="29"/>
      <c r="C87" s="29"/>
      <c r="D87" s="8" t="s">
        <v>90</v>
      </c>
      <c r="E87" s="9"/>
      <c r="F87" s="9"/>
      <c r="G87" s="9">
        <f t="shared" si="1"/>
        <v>0</v>
      </c>
    </row>
    <row r="88" spans="2:7" x14ac:dyDescent="0.4">
      <c r="B88" s="29"/>
      <c r="C88" s="29"/>
      <c r="D88" s="8" t="s">
        <v>91</v>
      </c>
      <c r="E88" s="9">
        <v>4859696</v>
      </c>
      <c r="F88" s="9">
        <v>4758067</v>
      </c>
      <c r="G88" s="9">
        <f t="shared" si="1"/>
        <v>101629</v>
      </c>
    </row>
    <row r="89" spans="2:7" x14ac:dyDescent="0.4">
      <c r="B89" s="29"/>
      <c r="C89" s="29"/>
      <c r="D89" s="8" t="s">
        <v>92</v>
      </c>
      <c r="E89" s="9">
        <v>57000</v>
      </c>
      <c r="F89" s="9">
        <v>53000</v>
      </c>
      <c r="G89" s="9">
        <f t="shared" si="1"/>
        <v>4000</v>
      </c>
    </row>
    <row r="90" spans="2:7" x14ac:dyDescent="0.4">
      <c r="B90" s="29"/>
      <c r="C90" s="29"/>
      <c r="D90" s="8" t="s">
        <v>93</v>
      </c>
      <c r="E90" s="9">
        <f>+E91</f>
        <v>0</v>
      </c>
      <c r="F90" s="9">
        <f>+F91</f>
        <v>0</v>
      </c>
      <c r="G90" s="9">
        <f t="shared" si="1"/>
        <v>0</v>
      </c>
    </row>
    <row r="91" spans="2:7" x14ac:dyDescent="0.4">
      <c r="B91" s="29"/>
      <c r="C91" s="29"/>
      <c r="D91" s="8" t="s">
        <v>94</v>
      </c>
      <c r="E91" s="9">
        <f>+E92+E93+E94</f>
        <v>0</v>
      </c>
      <c r="F91" s="9">
        <f>+F92+F93+F94</f>
        <v>0</v>
      </c>
      <c r="G91" s="9">
        <f t="shared" si="1"/>
        <v>0</v>
      </c>
    </row>
    <row r="92" spans="2:7" x14ac:dyDescent="0.4">
      <c r="B92" s="29"/>
      <c r="C92" s="29"/>
      <c r="D92" s="8" t="s">
        <v>95</v>
      </c>
      <c r="E92" s="9"/>
      <c r="F92" s="9"/>
      <c r="G92" s="9">
        <f t="shared" si="1"/>
        <v>0</v>
      </c>
    </row>
    <row r="93" spans="2:7" x14ac:dyDescent="0.4">
      <c r="B93" s="29"/>
      <c r="C93" s="29"/>
      <c r="D93" s="8" t="s">
        <v>96</v>
      </c>
      <c r="E93" s="9"/>
      <c r="F93" s="9"/>
      <c r="G93" s="9">
        <f t="shared" si="1"/>
        <v>0</v>
      </c>
    </row>
    <row r="94" spans="2:7" x14ac:dyDescent="0.4">
      <c r="B94" s="29"/>
      <c r="C94" s="29"/>
      <c r="D94" s="8" t="s">
        <v>97</v>
      </c>
      <c r="E94" s="9"/>
      <c r="F94" s="9"/>
      <c r="G94" s="9">
        <f t="shared" si="1"/>
        <v>0</v>
      </c>
    </row>
    <row r="95" spans="2:7" x14ac:dyDescent="0.4">
      <c r="B95" s="29"/>
      <c r="C95" s="29"/>
      <c r="D95" s="8" t="s">
        <v>98</v>
      </c>
      <c r="E95" s="9">
        <f>+E96</f>
        <v>33812</v>
      </c>
      <c r="F95" s="9">
        <f>+F96</f>
        <v>27713</v>
      </c>
      <c r="G95" s="9">
        <f t="shared" si="1"/>
        <v>6099</v>
      </c>
    </row>
    <row r="96" spans="2:7" x14ac:dyDescent="0.4">
      <c r="B96" s="29"/>
      <c r="C96" s="29"/>
      <c r="D96" s="8" t="s">
        <v>99</v>
      </c>
      <c r="E96" s="9">
        <f>+E97+E98</f>
        <v>33812</v>
      </c>
      <c r="F96" s="9">
        <f>+F97+F98</f>
        <v>27713</v>
      </c>
      <c r="G96" s="9">
        <f t="shared" si="1"/>
        <v>6099</v>
      </c>
    </row>
    <row r="97" spans="2:7" x14ac:dyDescent="0.4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 x14ac:dyDescent="0.4">
      <c r="B98" s="29"/>
      <c r="C98" s="29"/>
      <c r="D98" s="8" t="s">
        <v>101</v>
      </c>
      <c r="E98" s="9">
        <v>33812</v>
      </c>
      <c r="F98" s="9">
        <v>27713</v>
      </c>
      <c r="G98" s="9">
        <f t="shared" si="1"/>
        <v>6099</v>
      </c>
    </row>
    <row r="99" spans="2:7" x14ac:dyDescent="0.4">
      <c r="B99" s="29"/>
      <c r="C99" s="30"/>
      <c r="D99" s="10" t="s">
        <v>102</v>
      </c>
      <c r="E99" s="11">
        <f>+E6+E27+E34+E39+E42+E58+E86+E90+E95</f>
        <v>466145384</v>
      </c>
      <c r="F99" s="11">
        <f>+F6+F27+F34+F39+F42+F58+F86+F90+F95</f>
        <v>458031670</v>
      </c>
      <c r="G99" s="11">
        <f t="shared" si="1"/>
        <v>8113714</v>
      </c>
    </row>
    <row r="100" spans="2:7" x14ac:dyDescent="0.4">
      <c r="B100" s="29"/>
      <c r="C100" s="28" t="s">
        <v>103</v>
      </c>
      <c r="D100" s="8" t="s">
        <v>104</v>
      </c>
      <c r="E100" s="9">
        <f>+E101+E102+E103+E104+E105+E106+E107</f>
        <v>311339403</v>
      </c>
      <c r="F100" s="9">
        <f>+F101+F102+F103+F104+F105+F106+F107</f>
        <v>311532435</v>
      </c>
      <c r="G100" s="9">
        <f t="shared" si="1"/>
        <v>-193032</v>
      </c>
    </row>
    <row r="101" spans="2:7" x14ac:dyDescent="0.4">
      <c r="B101" s="29"/>
      <c r="C101" s="29"/>
      <c r="D101" s="8" t="s">
        <v>105</v>
      </c>
      <c r="E101" s="9"/>
      <c r="F101" s="9"/>
      <c r="G101" s="9">
        <f t="shared" si="1"/>
        <v>0</v>
      </c>
    </row>
    <row r="102" spans="2:7" x14ac:dyDescent="0.4">
      <c r="B102" s="29"/>
      <c r="C102" s="29"/>
      <c r="D102" s="8" t="s">
        <v>106</v>
      </c>
      <c r="E102" s="9">
        <v>129315687</v>
      </c>
      <c r="F102" s="9">
        <v>138449233</v>
      </c>
      <c r="G102" s="9">
        <f t="shared" si="1"/>
        <v>-9133546</v>
      </c>
    </row>
    <row r="103" spans="2:7" x14ac:dyDescent="0.4">
      <c r="B103" s="29"/>
      <c r="C103" s="29"/>
      <c r="D103" s="8" t="s">
        <v>107</v>
      </c>
      <c r="E103" s="9">
        <v>45936796</v>
      </c>
      <c r="F103" s="9">
        <v>47315462</v>
      </c>
      <c r="G103" s="9">
        <f t="shared" si="1"/>
        <v>-1378666</v>
      </c>
    </row>
    <row r="104" spans="2:7" x14ac:dyDescent="0.4">
      <c r="B104" s="29"/>
      <c r="C104" s="29"/>
      <c r="D104" s="8" t="s">
        <v>108</v>
      </c>
      <c r="E104" s="9">
        <v>92847135</v>
      </c>
      <c r="F104" s="9">
        <v>83509828</v>
      </c>
      <c r="G104" s="9">
        <f t="shared" si="1"/>
        <v>9337307</v>
      </c>
    </row>
    <row r="105" spans="2:7" x14ac:dyDescent="0.4">
      <c r="B105" s="29"/>
      <c r="C105" s="29"/>
      <c r="D105" s="8" t="s">
        <v>109</v>
      </c>
      <c r="E105" s="9">
        <v>905080</v>
      </c>
      <c r="F105" s="9">
        <v>982410</v>
      </c>
      <c r="G105" s="9">
        <f t="shared" si="1"/>
        <v>-77330</v>
      </c>
    </row>
    <row r="106" spans="2:7" x14ac:dyDescent="0.4">
      <c r="B106" s="29"/>
      <c r="C106" s="29"/>
      <c r="D106" s="8" t="s">
        <v>110</v>
      </c>
      <c r="E106" s="9"/>
      <c r="F106" s="9"/>
      <c r="G106" s="9">
        <f t="shared" si="1"/>
        <v>0</v>
      </c>
    </row>
    <row r="107" spans="2:7" x14ac:dyDescent="0.4">
      <c r="B107" s="29"/>
      <c r="C107" s="29"/>
      <c r="D107" s="8" t="s">
        <v>111</v>
      </c>
      <c r="E107" s="9">
        <v>42334705</v>
      </c>
      <c r="F107" s="9">
        <v>41275502</v>
      </c>
      <c r="G107" s="9">
        <f t="shared" si="1"/>
        <v>1059203</v>
      </c>
    </row>
    <row r="108" spans="2:7" x14ac:dyDescent="0.4">
      <c r="B108" s="29"/>
      <c r="C108" s="29"/>
      <c r="D108" s="8" t="s">
        <v>112</v>
      </c>
      <c r="E108" s="9">
        <f>+E109+E110+E111+E112+E113+E114+E115+E116+E117+E118+E119+E120+E121+E122+E123+E124+E125+E126+E127+E128+E129+E130+E131+E132+E133+E134</f>
        <v>133923498</v>
      </c>
      <c r="F108" s="9">
        <f>+F109+F110+F111+F112+F113+F114+F115+F116+F117+F118+F119+F120+F121+F122+F123+F124+F125+F126+F127+F128+F129+F130+F131+F132+F133+F134</f>
        <v>126861903</v>
      </c>
      <c r="G108" s="9">
        <f t="shared" si="1"/>
        <v>7061595</v>
      </c>
    </row>
    <row r="109" spans="2:7" x14ac:dyDescent="0.4">
      <c r="B109" s="29"/>
      <c r="C109" s="29"/>
      <c r="D109" s="8" t="s">
        <v>113</v>
      </c>
      <c r="E109" s="9">
        <v>1076400</v>
      </c>
      <c r="F109" s="9">
        <v>899900</v>
      </c>
      <c r="G109" s="9">
        <f t="shared" si="1"/>
        <v>176500</v>
      </c>
    </row>
    <row r="110" spans="2:7" x14ac:dyDescent="0.4">
      <c r="B110" s="29"/>
      <c r="C110" s="29"/>
      <c r="D110" s="8" t="s">
        <v>114</v>
      </c>
      <c r="E110" s="9">
        <v>658000</v>
      </c>
      <c r="F110" s="9">
        <v>740030</v>
      </c>
      <c r="G110" s="9">
        <f t="shared" si="1"/>
        <v>-82030</v>
      </c>
    </row>
    <row r="111" spans="2:7" x14ac:dyDescent="0.4">
      <c r="B111" s="29"/>
      <c r="C111" s="29"/>
      <c r="D111" s="8" t="s">
        <v>115</v>
      </c>
      <c r="E111" s="9">
        <v>99100</v>
      </c>
      <c r="F111" s="9">
        <v>120600</v>
      </c>
      <c r="G111" s="9">
        <f t="shared" si="1"/>
        <v>-21500</v>
      </c>
    </row>
    <row r="112" spans="2:7" x14ac:dyDescent="0.4">
      <c r="B112" s="29"/>
      <c r="C112" s="29"/>
      <c r="D112" s="8" t="s">
        <v>116</v>
      </c>
      <c r="E112" s="9">
        <v>2338231</v>
      </c>
      <c r="F112" s="9">
        <v>2574493</v>
      </c>
      <c r="G112" s="9">
        <f t="shared" si="1"/>
        <v>-236262</v>
      </c>
    </row>
    <row r="113" spans="2:7" x14ac:dyDescent="0.4">
      <c r="B113" s="29"/>
      <c r="C113" s="29"/>
      <c r="D113" s="8" t="s">
        <v>117</v>
      </c>
      <c r="E113" s="9">
        <v>144060</v>
      </c>
      <c r="F113" s="9">
        <v>332378</v>
      </c>
      <c r="G113" s="9">
        <f t="shared" si="1"/>
        <v>-188318</v>
      </c>
    </row>
    <row r="114" spans="2:7" x14ac:dyDescent="0.4">
      <c r="B114" s="29"/>
      <c r="C114" s="29"/>
      <c r="D114" s="8" t="s">
        <v>118</v>
      </c>
      <c r="E114" s="9">
        <v>16468351</v>
      </c>
      <c r="F114" s="9">
        <v>18653402</v>
      </c>
      <c r="G114" s="9">
        <f t="shared" si="1"/>
        <v>-2185051</v>
      </c>
    </row>
    <row r="115" spans="2:7" x14ac:dyDescent="0.4">
      <c r="B115" s="29"/>
      <c r="C115" s="29"/>
      <c r="D115" s="8" t="s">
        <v>119</v>
      </c>
      <c r="E115" s="9">
        <v>1440</v>
      </c>
      <c r="F115" s="9">
        <v>3350</v>
      </c>
      <c r="G115" s="9">
        <f t="shared" si="1"/>
        <v>-1910</v>
      </c>
    </row>
    <row r="116" spans="2:7" x14ac:dyDescent="0.4">
      <c r="B116" s="29"/>
      <c r="C116" s="29"/>
      <c r="D116" s="8" t="s">
        <v>120</v>
      </c>
      <c r="E116" s="9">
        <v>1417076</v>
      </c>
      <c r="F116" s="9">
        <v>3272267</v>
      </c>
      <c r="G116" s="9">
        <f t="shared" si="1"/>
        <v>-1855191</v>
      </c>
    </row>
    <row r="117" spans="2:7" x14ac:dyDescent="0.4">
      <c r="B117" s="29"/>
      <c r="C117" s="29"/>
      <c r="D117" s="8" t="s">
        <v>121</v>
      </c>
      <c r="E117" s="9">
        <v>4183430</v>
      </c>
      <c r="F117" s="9">
        <v>3892567</v>
      </c>
      <c r="G117" s="9">
        <f t="shared" si="1"/>
        <v>290863</v>
      </c>
    </row>
    <row r="118" spans="2:7" x14ac:dyDescent="0.4">
      <c r="B118" s="29"/>
      <c r="C118" s="29"/>
      <c r="D118" s="8" t="s">
        <v>122</v>
      </c>
      <c r="E118" s="9"/>
      <c r="F118" s="9"/>
      <c r="G118" s="9">
        <f t="shared" si="1"/>
        <v>0</v>
      </c>
    </row>
    <row r="119" spans="2:7" x14ac:dyDescent="0.4">
      <c r="B119" s="29"/>
      <c r="C119" s="29"/>
      <c r="D119" s="8" t="s">
        <v>123</v>
      </c>
      <c r="E119" s="9">
        <v>1167140</v>
      </c>
      <c r="F119" s="9">
        <v>1029080</v>
      </c>
      <c r="G119" s="9">
        <f t="shared" si="1"/>
        <v>138060</v>
      </c>
    </row>
    <row r="120" spans="2:7" x14ac:dyDescent="0.4">
      <c r="B120" s="29"/>
      <c r="C120" s="29"/>
      <c r="D120" s="8" t="s">
        <v>124</v>
      </c>
      <c r="E120" s="9">
        <v>82368560</v>
      </c>
      <c r="F120" s="9">
        <v>71735559</v>
      </c>
      <c r="G120" s="9">
        <f t="shared" si="1"/>
        <v>10633001</v>
      </c>
    </row>
    <row r="121" spans="2:7" x14ac:dyDescent="0.4">
      <c r="B121" s="29"/>
      <c r="C121" s="29"/>
      <c r="D121" s="8" t="s">
        <v>125</v>
      </c>
      <c r="E121" s="9">
        <v>2781800</v>
      </c>
      <c r="F121" s="9">
        <v>2662699</v>
      </c>
      <c r="G121" s="9">
        <f t="shared" si="1"/>
        <v>119101</v>
      </c>
    </row>
    <row r="122" spans="2:7" x14ac:dyDescent="0.4">
      <c r="B122" s="29"/>
      <c r="C122" s="29"/>
      <c r="D122" s="8" t="s">
        <v>126</v>
      </c>
      <c r="E122" s="9">
        <v>1791194</v>
      </c>
      <c r="F122" s="9">
        <v>2058738</v>
      </c>
      <c r="G122" s="9">
        <f t="shared" si="1"/>
        <v>-267544</v>
      </c>
    </row>
    <row r="123" spans="2:7" x14ac:dyDescent="0.4">
      <c r="B123" s="29"/>
      <c r="C123" s="29"/>
      <c r="D123" s="8" t="s">
        <v>127</v>
      </c>
      <c r="E123" s="9">
        <v>8719737</v>
      </c>
      <c r="F123" s="9">
        <v>8502180</v>
      </c>
      <c r="G123" s="9">
        <f t="shared" si="1"/>
        <v>217557</v>
      </c>
    </row>
    <row r="124" spans="2:7" x14ac:dyDescent="0.4">
      <c r="B124" s="29"/>
      <c r="C124" s="29"/>
      <c r="D124" s="8" t="s">
        <v>128</v>
      </c>
      <c r="E124" s="9">
        <v>206050</v>
      </c>
      <c r="F124" s="9">
        <v>259200</v>
      </c>
      <c r="G124" s="9">
        <f t="shared" si="1"/>
        <v>-53150</v>
      </c>
    </row>
    <row r="125" spans="2:7" x14ac:dyDescent="0.4">
      <c r="B125" s="29"/>
      <c r="C125" s="29"/>
      <c r="D125" s="8" t="s">
        <v>129</v>
      </c>
      <c r="E125" s="9">
        <v>5544625</v>
      </c>
      <c r="F125" s="9">
        <v>5337240</v>
      </c>
      <c r="G125" s="9">
        <f t="shared" si="1"/>
        <v>207385</v>
      </c>
    </row>
    <row r="126" spans="2:7" x14ac:dyDescent="0.4">
      <c r="B126" s="29"/>
      <c r="C126" s="29"/>
      <c r="D126" s="8" t="s">
        <v>130</v>
      </c>
      <c r="E126" s="9">
        <v>4652389</v>
      </c>
      <c r="F126" s="9">
        <v>4538250</v>
      </c>
      <c r="G126" s="9">
        <f t="shared" si="1"/>
        <v>114139</v>
      </c>
    </row>
    <row r="127" spans="2:7" x14ac:dyDescent="0.4">
      <c r="B127" s="29"/>
      <c r="C127" s="29"/>
      <c r="D127" s="8" t="s">
        <v>131</v>
      </c>
      <c r="E127" s="9"/>
      <c r="F127" s="9"/>
      <c r="G127" s="9">
        <f t="shared" si="1"/>
        <v>0</v>
      </c>
    </row>
    <row r="128" spans="2:7" x14ac:dyDescent="0.4">
      <c r="B128" s="29"/>
      <c r="C128" s="29"/>
      <c r="D128" s="8" t="s">
        <v>132</v>
      </c>
      <c r="E128" s="9"/>
      <c r="F128" s="9"/>
      <c r="G128" s="9">
        <f t="shared" si="1"/>
        <v>0</v>
      </c>
    </row>
    <row r="129" spans="2:7" x14ac:dyDescent="0.4">
      <c r="B129" s="29"/>
      <c r="C129" s="29"/>
      <c r="D129" s="8" t="s">
        <v>133</v>
      </c>
      <c r="E129" s="9"/>
      <c r="F129" s="9"/>
      <c r="G129" s="9">
        <f t="shared" si="1"/>
        <v>0</v>
      </c>
    </row>
    <row r="130" spans="2:7" x14ac:dyDescent="0.4">
      <c r="B130" s="29"/>
      <c r="C130" s="29"/>
      <c r="D130" s="8" t="s">
        <v>134</v>
      </c>
      <c r="E130" s="9">
        <v>240000</v>
      </c>
      <c r="F130" s="9">
        <v>240000</v>
      </c>
      <c r="G130" s="9">
        <f t="shared" si="1"/>
        <v>0</v>
      </c>
    </row>
    <row r="131" spans="2:7" x14ac:dyDescent="0.4">
      <c r="B131" s="29"/>
      <c r="C131" s="29"/>
      <c r="D131" s="8" t="s">
        <v>135</v>
      </c>
      <c r="E131" s="9">
        <v>8675</v>
      </c>
      <c r="F131" s="9">
        <v>9970</v>
      </c>
      <c r="G131" s="9">
        <f t="shared" si="1"/>
        <v>-1295</v>
      </c>
    </row>
    <row r="132" spans="2:7" x14ac:dyDescent="0.4">
      <c r="B132" s="29"/>
      <c r="C132" s="29"/>
      <c r="D132" s="8" t="s">
        <v>136</v>
      </c>
      <c r="E132" s="9"/>
      <c r="F132" s="9"/>
      <c r="G132" s="9">
        <f t="shared" si="1"/>
        <v>0</v>
      </c>
    </row>
    <row r="133" spans="2:7" x14ac:dyDescent="0.4">
      <c r="B133" s="29"/>
      <c r="C133" s="29"/>
      <c r="D133" s="8" t="s">
        <v>137</v>
      </c>
      <c r="E133" s="9">
        <v>57240</v>
      </c>
      <c r="F133" s="9"/>
      <c r="G133" s="9">
        <f t="shared" si="1"/>
        <v>57240</v>
      </c>
    </row>
    <row r="134" spans="2:7" x14ac:dyDescent="0.4">
      <c r="B134" s="29"/>
      <c r="C134" s="29"/>
      <c r="D134" s="8" t="s">
        <v>138</v>
      </c>
      <c r="E134" s="9"/>
      <c r="F134" s="9"/>
      <c r="G134" s="9">
        <f t="shared" si="1"/>
        <v>0</v>
      </c>
    </row>
    <row r="135" spans="2:7" x14ac:dyDescent="0.4">
      <c r="B135" s="29"/>
      <c r="C135" s="29"/>
      <c r="D135" s="8" t="s">
        <v>139</v>
      </c>
      <c r="E135" s="9">
        <f>+E136+E137+E138+E139+E140+E141+E142+E143+E144+E145+E146+E147+E148+E149+E150+E151+E152+E153+E154+E155+E156+E157</f>
        <v>964733</v>
      </c>
      <c r="F135" s="9">
        <f>+F136+F137+F138+F139+F140+F141+F142+F143+F144+F145+F146+F147+F148+F149+F150+F151+F152+F153+F154+F155+F156+F157</f>
        <v>895577</v>
      </c>
      <c r="G135" s="9">
        <f t="shared" ref="G135:G198" si="2">E135-F135</f>
        <v>69156</v>
      </c>
    </row>
    <row r="136" spans="2:7" x14ac:dyDescent="0.4">
      <c r="B136" s="29"/>
      <c r="C136" s="29"/>
      <c r="D136" s="8" t="s">
        <v>140</v>
      </c>
      <c r="E136" s="9">
        <v>964733</v>
      </c>
      <c r="F136" s="9">
        <v>895577</v>
      </c>
      <c r="G136" s="9">
        <f t="shared" si="2"/>
        <v>69156</v>
      </c>
    </row>
    <row r="137" spans="2:7" x14ac:dyDescent="0.4">
      <c r="B137" s="29"/>
      <c r="C137" s="29"/>
      <c r="D137" s="8" t="s">
        <v>113</v>
      </c>
      <c r="E137" s="9"/>
      <c r="F137" s="9"/>
      <c r="G137" s="9">
        <f t="shared" si="2"/>
        <v>0</v>
      </c>
    </row>
    <row r="138" spans="2:7" x14ac:dyDescent="0.4">
      <c r="B138" s="29"/>
      <c r="C138" s="29"/>
      <c r="D138" s="8" t="s">
        <v>114</v>
      </c>
      <c r="E138" s="9"/>
      <c r="F138" s="9"/>
      <c r="G138" s="9">
        <f t="shared" si="2"/>
        <v>0</v>
      </c>
    </row>
    <row r="139" spans="2:7" x14ac:dyDescent="0.4">
      <c r="B139" s="29"/>
      <c r="C139" s="29"/>
      <c r="D139" s="8" t="s">
        <v>115</v>
      </c>
      <c r="E139" s="9"/>
      <c r="F139" s="9"/>
      <c r="G139" s="9">
        <f t="shared" si="2"/>
        <v>0</v>
      </c>
    </row>
    <row r="140" spans="2:7" x14ac:dyDescent="0.4">
      <c r="B140" s="29"/>
      <c r="C140" s="29"/>
      <c r="D140" s="8" t="s">
        <v>141</v>
      </c>
      <c r="E140" s="9"/>
      <c r="F140" s="9"/>
      <c r="G140" s="9">
        <f t="shared" si="2"/>
        <v>0</v>
      </c>
    </row>
    <row r="141" spans="2:7" x14ac:dyDescent="0.4">
      <c r="B141" s="29"/>
      <c r="C141" s="29"/>
      <c r="D141" s="8" t="s">
        <v>117</v>
      </c>
      <c r="E141" s="9"/>
      <c r="F141" s="9"/>
      <c r="G141" s="9">
        <f t="shared" si="2"/>
        <v>0</v>
      </c>
    </row>
    <row r="142" spans="2:7" x14ac:dyDescent="0.4">
      <c r="B142" s="29"/>
      <c r="C142" s="29"/>
      <c r="D142" s="8" t="s">
        <v>142</v>
      </c>
      <c r="E142" s="9"/>
      <c r="F142" s="9"/>
      <c r="G142" s="9">
        <f t="shared" si="2"/>
        <v>0</v>
      </c>
    </row>
    <row r="143" spans="2:7" x14ac:dyDescent="0.4">
      <c r="B143" s="29"/>
      <c r="C143" s="29"/>
      <c r="D143" s="8" t="s">
        <v>143</v>
      </c>
      <c r="E143" s="9"/>
      <c r="F143" s="9"/>
      <c r="G143" s="9">
        <f t="shared" si="2"/>
        <v>0</v>
      </c>
    </row>
    <row r="144" spans="2:7" x14ac:dyDescent="0.4">
      <c r="B144" s="29"/>
      <c r="C144" s="29"/>
      <c r="D144" s="8" t="s">
        <v>120</v>
      </c>
      <c r="E144" s="9"/>
      <c r="F144" s="9"/>
      <c r="G144" s="9">
        <f t="shared" si="2"/>
        <v>0</v>
      </c>
    </row>
    <row r="145" spans="2:7" x14ac:dyDescent="0.4">
      <c r="B145" s="29"/>
      <c r="C145" s="29"/>
      <c r="D145" s="8" t="s">
        <v>121</v>
      </c>
      <c r="E145" s="9"/>
      <c r="F145" s="9"/>
      <c r="G145" s="9">
        <f t="shared" si="2"/>
        <v>0</v>
      </c>
    </row>
    <row r="146" spans="2:7" x14ac:dyDescent="0.4">
      <c r="B146" s="29"/>
      <c r="C146" s="29"/>
      <c r="D146" s="8" t="s">
        <v>122</v>
      </c>
      <c r="E146" s="9"/>
      <c r="F146" s="9"/>
      <c r="G146" s="9">
        <f t="shared" si="2"/>
        <v>0</v>
      </c>
    </row>
    <row r="147" spans="2:7" x14ac:dyDescent="0.4">
      <c r="B147" s="29"/>
      <c r="C147" s="29"/>
      <c r="D147" s="8" t="s">
        <v>123</v>
      </c>
      <c r="E147" s="9"/>
      <c r="F147" s="9"/>
      <c r="G147" s="9">
        <f t="shared" si="2"/>
        <v>0</v>
      </c>
    </row>
    <row r="148" spans="2:7" x14ac:dyDescent="0.4">
      <c r="B148" s="29"/>
      <c r="C148" s="29"/>
      <c r="D148" s="8" t="s">
        <v>124</v>
      </c>
      <c r="E148" s="9"/>
      <c r="F148" s="9"/>
      <c r="G148" s="9">
        <f t="shared" si="2"/>
        <v>0</v>
      </c>
    </row>
    <row r="149" spans="2:7" x14ac:dyDescent="0.4">
      <c r="B149" s="29"/>
      <c r="C149" s="29"/>
      <c r="D149" s="8" t="s">
        <v>125</v>
      </c>
      <c r="E149" s="9"/>
      <c r="F149" s="9"/>
      <c r="G149" s="9">
        <f t="shared" si="2"/>
        <v>0</v>
      </c>
    </row>
    <row r="150" spans="2:7" x14ac:dyDescent="0.4">
      <c r="B150" s="29"/>
      <c r="C150" s="29"/>
      <c r="D150" s="8" t="s">
        <v>144</v>
      </c>
      <c r="E150" s="9"/>
      <c r="F150" s="9"/>
      <c r="G150" s="9">
        <f t="shared" si="2"/>
        <v>0</v>
      </c>
    </row>
    <row r="151" spans="2:7" x14ac:dyDescent="0.4">
      <c r="B151" s="29"/>
      <c r="C151" s="29"/>
      <c r="D151" s="8" t="s">
        <v>145</v>
      </c>
      <c r="E151" s="9"/>
      <c r="F151" s="9"/>
      <c r="G151" s="9">
        <f t="shared" si="2"/>
        <v>0</v>
      </c>
    </row>
    <row r="152" spans="2:7" x14ac:dyDescent="0.4">
      <c r="B152" s="29"/>
      <c r="C152" s="29"/>
      <c r="D152" s="8" t="s">
        <v>128</v>
      </c>
      <c r="E152" s="9"/>
      <c r="F152" s="9"/>
      <c r="G152" s="9">
        <f t="shared" si="2"/>
        <v>0</v>
      </c>
    </row>
    <row r="153" spans="2:7" x14ac:dyDescent="0.4">
      <c r="B153" s="29"/>
      <c r="C153" s="29"/>
      <c r="D153" s="8" t="s">
        <v>129</v>
      </c>
      <c r="E153" s="9"/>
      <c r="F153" s="9"/>
      <c r="G153" s="9">
        <f t="shared" si="2"/>
        <v>0</v>
      </c>
    </row>
    <row r="154" spans="2:7" x14ac:dyDescent="0.4">
      <c r="B154" s="29"/>
      <c r="C154" s="29"/>
      <c r="D154" s="8" t="s">
        <v>146</v>
      </c>
      <c r="E154" s="9"/>
      <c r="F154" s="9"/>
      <c r="G154" s="9">
        <f t="shared" si="2"/>
        <v>0</v>
      </c>
    </row>
    <row r="155" spans="2:7" x14ac:dyDescent="0.4">
      <c r="B155" s="29"/>
      <c r="C155" s="29"/>
      <c r="D155" s="8" t="s">
        <v>133</v>
      </c>
      <c r="E155" s="9"/>
      <c r="F155" s="9"/>
      <c r="G155" s="9">
        <f t="shared" si="2"/>
        <v>0</v>
      </c>
    </row>
    <row r="156" spans="2:7" x14ac:dyDescent="0.4">
      <c r="B156" s="29"/>
      <c r="C156" s="29"/>
      <c r="D156" s="8" t="s">
        <v>134</v>
      </c>
      <c r="E156" s="9"/>
      <c r="F156" s="9"/>
      <c r="G156" s="9">
        <f t="shared" si="2"/>
        <v>0</v>
      </c>
    </row>
    <row r="157" spans="2:7" x14ac:dyDescent="0.4">
      <c r="B157" s="29"/>
      <c r="C157" s="29"/>
      <c r="D157" s="8" t="s">
        <v>138</v>
      </c>
      <c r="E157" s="9"/>
      <c r="F157" s="9"/>
      <c r="G157" s="9">
        <f t="shared" si="2"/>
        <v>0</v>
      </c>
    </row>
    <row r="158" spans="2:7" x14ac:dyDescent="0.4">
      <c r="B158" s="29"/>
      <c r="C158" s="29"/>
      <c r="D158" s="8" t="s">
        <v>147</v>
      </c>
      <c r="E158" s="9">
        <f>+E159</f>
        <v>0</v>
      </c>
      <c r="F158" s="9">
        <f>+F159</f>
        <v>0</v>
      </c>
      <c r="G158" s="9">
        <f t="shared" si="2"/>
        <v>0</v>
      </c>
    </row>
    <row r="159" spans="2:7" x14ac:dyDescent="0.4">
      <c r="B159" s="29"/>
      <c r="C159" s="29"/>
      <c r="D159" s="8" t="s">
        <v>148</v>
      </c>
      <c r="E159" s="9"/>
      <c r="F159" s="9"/>
      <c r="G159" s="9">
        <f t="shared" si="2"/>
        <v>0</v>
      </c>
    </row>
    <row r="160" spans="2:7" x14ac:dyDescent="0.4">
      <c r="B160" s="29"/>
      <c r="C160" s="29"/>
      <c r="D160" s="8" t="s">
        <v>149</v>
      </c>
      <c r="E160" s="9">
        <f>+E161</f>
        <v>0</v>
      </c>
      <c r="F160" s="9">
        <f>+F161</f>
        <v>0</v>
      </c>
      <c r="G160" s="9">
        <f t="shared" si="2"/>
        <v>0</v>
      </c>
    </row>
    <row r="161" spans="2:7" x14ac:dyDescent="0.4">
      <c r="B161" s="29"/>
      <c r="C161" s="29"/>
      <c r="D161" s="8" t="s">
        <v>150</v>
      </c>
      <c r="E161" s="9"/>
      <c r="F161" s="9"/>
      <c r="G161" s="9">
        <f t="shared" si="2"/>
        <v>0</v>
      </c>
    </row>
    <row r="162" spans="2:7" x14ac:dyDescent="0.4">
      <c r="B162" s="29"/>
      <c r="C162" s="29"/>
      <c r="D162" s="8" t="s">
        <v>151</v>
      </c>
      <c r="E162" s="9">
        <f>+E163</f>
        <v>0</v>
      </c>
      <c r="F162" s="9">
        <f>+F163</f>
        <v>0</v>
      </c>
      <c r="G162" s="9">
        <f t="shared" si="2"/>
        <v>0</v>
      </c>
    </row>
    <row r="163" spans="2:7" x14ac:dyDescent="0.4">
      <c r="B163" s="29"/>
      <c r="C163" s="29"/>
      <c r="D163" s="8" t="s">
        <v>152</v>
      </c>
      <c r="E163" s="9">
        <f>+E164+E165+E166+E167+E168</f>
        <v>0</v>
      </c>
      <c r="F163" s="9">
        <f>+F164+F165+F166+F167+F168</f>
        <v>0</v>
      </c>
      <c r="G163" s="9">
        <f t="shared" si="2"/>
        <v>0</v>
      </c>
    </row>
    <row r="164" spans="2:7" x14ac:dyDescent="0.4">
      <c r="B164" s="29"/>
      <c r="C164" s="29"/>
      <c r="D164" s="8" t="s">
        <v>153</v>
      </c>
      <c r="E164" s="9"/>
      <c r="F164" s="9"/>
      <c r="G164" s="9">
        <f t="shared" si="2"/>
        <v>0</v>
      </c>
    </row>
    <row r="165" spans="2:7" x14ac:dyDescent="0.4">
      <c r="B165" s="29"/>
      <c r="C165" s="29"/>
      <c r="D165" s="8" t="s">
        <v>154</v>
      </c>
      <c r="E165" s="9"/>
      <c r="F165" s="9"/>
      <c r="G165" s="9">
        <f t="shared" si="2"/>
        <v>0</v>
      </c>
    </row>
    <row r="166" spans="2:7" x14ac:dyDescent="0.4">
      <c r="B166" s="29"/>
      <c r="C166" s="29"/>
      <c r="D166" s="8" t="s">
        <v>155</v>
      </c>
      <c r="E166" s="9"/>
      <c r="F166" s="9"/>
      <c r="G166" s="9">
        <f t="shared" si="2"/>
        <v>0</v>
      </c>
    </row>
    <row r="167" spans="2:7" x14ac:dyDescent="0.4">
      <c r="B167" s="29"/>
      <c r="C167" s="29"/>
      <c r="D167" s="8" t="s">
        <v>156</v>
      </c>
      <c r="E167" s="9"/>
      <c r="F167" s="9"/>
      <c r="G167" s="9">
        <f t="shared" si="2"/>
        <v>0</v>
      </c>
    </row>
    <row r="168" spans="2:7" x14ac:dyDescent="0.4">
      <c r="B168" s="29"/>
      <c r="C168" s="29"/>
      <c r="D168" s="8" t="s">
        <v>157</v>
      </c>
      <c r="E168" s="9"/>
      <c r="F168" s="9"/>
      <c r="G168" s="9">
        <f t="shared" si="2"/>
        <v>0</v>
      </c>
    </row>
    <row r="169" spans="2:7" x14ac:dyDescent="0.4">
      <c r="B169" s="29"/>
      <c r="C169" s="29"/>
      <c r="D169" s="8" t="s">
        <v>158</v>
      </c>
      <c r="E169" s="9">
        <f>+E170+E171</f>
        <v>0</v>
      </c>
      <c r="F169" s="9">
        <f>+F170+F171</f>
        <v>0</v>
      </c>
      <c r="G169" s="9">
        <f t="shared" si="2"/>
        <v>0</v>
      </c>
    </row>
    <row r="170" spans="2:7" x14ac:dyDescent="0.4">
      <c r="B170" s="29"/>
      <c r="C170" s="29"/>
      <c r="D170" s="8" t="s">
        <v>159</v>
      </c>
      <c r="E170" s="9"/>
      <c r="F170" s="9"/>
      <c r="G170" s="9">
        <f t="shared" si="2"/>
        <v>0</v>
      </c>
    </row>
    <row r="171" spans="2:7" x14ac:dyDescent="0.4">
      <c r="B171" s="29"/>
      <c r="C171" s="29"/>
      <c r="D171" s="8" t="s">
        <v>160</v>
      </c>
      <c r="E171" s="9"/>
      <c r="F171" s="9"/>
      <c r="G171" s="9">
        <f t="shared" si="2"/>
        <v>0</v>
      </c>
    </row>
    <row r="172" spans="2:7" x14ac:dyDescent="0.4">
      <c r="B172" s="29"/>
      <c r="C172" s="29"/>
      <c r="D172" s="8" t="s">
        <v>161</v>
      </c>
      <c r="E172" s="9">
        <v>7284679</v>
      </c>
      <c r="F172" s="9">
        <v>7326442</v>
      </c>
      <c r="G172" s="9">
        <f t="shared" si="2"/>
        <v>-41763</v>
      </c>
    </row>
    <row r="173" spans="2:7" x14ac:dyDescent="0.4">
      <c r="B173" s="29"/>
      <c r="C173" s="29"/>
      <c r="D173" s="8" t="s">
        <v>162</v>
      </c>
      <c r="E173" s="9">
        <v>-482517</v>
      </c>
      <c r="F173" s="9">
        <v>-482517</v>
      </c>
      <c r="G173" s="9">
        <f t="shared" si="2"/>
        <v>0</v>
      </c>
    </row>
    <row r="174" spans="2:7" x14ac:dyDescent="0.4">
      <c r="B174" s="29"/>
      <c r="C174" s="29"/>
      <c r="D174" s="8" t="s">
        <v>163</v>
      </c>
      <c r="E174" s="9"/>
      <c r="F174" s="9"/>
      <c r="G174" s="9">
        <f t="shared" si="2"/>
        <v>0</v>
      </c>
    </row>
    <row r="175" spans="2:7" x14ac:dyDescent="0.4">
      <c r="B175" s="29"/>
      <c r="C175" s="29"/>
      <c r="D175" s="8" t="s">
        <v>164</v>
      </c>
      <c r="E175" s="9"/>
      <c r="F175" s="9"/>
      <c r="G175" s="9">
        <f t="shared" si="2"/>
        <v>0</v>
      </c>
    </row>
    <row r="176" spans="2:7" x14ac:dyDescent="0.4">
      <c r="B176" s="29"/>
      <c r="C176" s="29"/>
      <c r="D176" s="8" t="s">
        <v>165</v>
      </c>
      <c r="E176" s="9">
        <f>+E177</f>
        <v>0</v>
      </c>
      <c r="F176" s="9">
        <f>+F177</f>
        <v>0</v>
      </c>
      <c r="G176" s="9">
        <f t="shared" si="2"/>
        <v>0</v>
      </c>
    </row>
    <row r="177" spans="2:7" x14ac:dyDescent="0.4">
      <c r="B177" s="29"/>
      <c r="C177" s="29"/>
      <c r="D177" s="8" t="s">
        <v>166</v>
      </c>
      <c r="E177" s="9">
        <f>+E178</f>
        <v>0</v>
      </c>
      <c r="F177" s="9">
        <f>+F178</f>
        <v>0</v>
      </c>
      <c r="G177" s="9">
        <f t="shared" si="2"/>
        <v>0</v>
      </c>
    </row>
    <row r="178" spans="2:7" x14ac:dyDescent="0.4">
      <c r="B178" s="29"/>
      <c r="C178" s="29"/>
      <c r="D178" s="8" t="s">
        <v>167</v>
      </c>
      <c r="E178" s="9"/>
      <c r="F178" s="9"/>
      <c r="G178" s="9">
        <f t="shared" si="2"/>
        <v>0</v>
      </c>
    </row>
    <row r="179" spans="2:7" x14ac:dyDescent="0.4">
      <c r="B179" s="29"/>
      <c r="C179" s="30"/>
      <c r="D179" s="10" t="s">
        <v>168</v>
      </c>
      <c r="E179" s="11">
        <f>+E100+E108+E135+E158+E160+E162+E169+E172+E173+E174+E175+E176</f>
        <v>453029796</v>
      </c>
      <c r="F179" s="11">
        <f>+F100+F108+F135+F158+F160+F162+F169+F172+F173+F174+F175+F176</f>
        <v>446133840</v>
      </c>
      <c r="G179" s="11">
        <f t="shared" si="2"/>
        <v>6895956</v>
      </c>
    </row>
    <row r="180" spans="2:7" x14ac:dyDescent="0.4">
      <c r="B180" s="30"/>
      <c r="C180" s="12" t="s">
        <v>169</v>
      </c>
      <c r="D180" s="13"/>
      <c r="E180" s="14">
        <f xml:space="preserve"> +E99 - E179</f>
        <v>13115588</v>
      </c>
      <c r="F180" s="14">
        <f xml:space="preserve"> +F99 - F179</f>
        <v>11897830</v>
      </c>
      <c r="G180" s="14">
        <f t="shared" si="2"/>
        <v>1217758</v>
      </c>
    </row>
    <row r="181" spans="2:7" x14ac:dyDescent="0.4">
      <c r="B181" s="28" t="s">
        <v>170</v>
      </c>
      <c r="C181" s="28" t="s">
        <v>9</v>
      </c>
      <c r="D181" s="8" t="s">
        <v>171</v>
      </c>
      <c r="E181" s="9">
        <f>+E182</f>
        <v>0</v>
      </c>
      <c r="F181" s="9">
        <f>+F182</f>
        <v>0</v>
      </c>
      <c r="G181" s="9">
        <f t="shared" si="2"/>
        <v>0</v>
      </c>
    </row>
    <row r="182" spans="2:7" x14ac:dyDescent="0.4">
      <c r="B182" s="29"/>
      <c r="C182" s="29"/>
      <c r="D182" s="8" t="s">
        <v>172</v>
      </c>
      <c r="E182" s="9"/>
      <c r="F182" s="9"/>
      <c r="G182" s="9">
        <f t="shared" si="2"/>
        <v>0</v>
      </c>
    </row>
    <row r="183" spans="2:7" x14ac:dyDescent="0.4">
      <c r="B183" s="29"/>
      <c r="C183" s="29"/>
      <c r="D183" s="8" t="s">
        <v>173</v>
      </c>
      <c r="E183" s="9">
        <f>+E184+E185</f>
        <v>0</v>
      </c>
      <c r="F183" s="9">
        <f>+F184+F185</f>
        <v>0</v>
      </c>
      <c r="G183" s="9">
        <f t="shared" si="2"/>
        <v>0</v>
      </c>
    </row>
    <row r="184" spans="2:7" x14ac:dyDescent="0.4">
      <c r="B184" s="29"/>
      <c r="C184" s="29"/>
      <c r="D184" s="8" t="s">
        <v>174</v>
      </c>
      <c r="E184" s="9"/>
      <c r="F184" s="9"/>
      <c r="G184" s="9">
        <f t="shared" si="2"/>
        <v>0</v>
      </c>
    </row>
    <row r="185" spans="2:7" x14ac:dyDescent="0.4">
      <c r="B185" s="29"/>
      <c r="C185" s="29"/>
      <c r="D185" s="8" t="s">
        <v>175</v>
      </c>
      <c r="E185" s="9"/>
      <c r="F185" s="9"/>
      <c r="G185" s="9">
        <f t="shared" si="2"/>
        <v>0</v>
      </c>
    </row>
    <row r="186" spans="2:7" x14ac:dyDescent="0.4">
      <c r="B186" s="29"/>
      <c r="C186" s="30"/>
      <c r="D186" s="10" t="s">
        <v>176</v>
      </c>
      <c r="E186" s="11">
        <f>+E181+E183</f>
        <v>0</v>
      </c>
      <c r="F186" s="11">
        <f>+F181+F183</f>
        <v>0</v>
      </c>
      <c r="G186" s="11">
        <f t="shared" si="2"/>
        <v>0</v>
      </c>
    </row>
    <row r="187" spans="2:7" x14ac:dyDescent="0.4">
      <c r="B187" s="29"/>
      <c r="C187" s="28" t="s">
        <v>103</v>
      </c>
      <c r="D187" s="8" t="s">
        <v>177</v>
      </c>
      <c r="E187" s="9"/>
      <c r="F187" s="9"/>
      <c r="G187" s="9">
        <f t="shared" si="2"/>
        <v>0</v>
      </c>
    </row>
    <row r="188" spans="2:7" x14ac:dyDescent="0.4">
      <c r="B188" s="29"/>
      <c r="C188" s="30"/>
      <c r="D188" s="10" t="s">
        <v>178</v>
      </c>
      <c r="E188" s="11">
        <f>+E187</f>
        <v>0</v>
      </c>
      <c r="F188" s="11">
        <f>+F187</f>
        <v>0</v>
      </c>
      <c r="G188" s="11">
        <f t="shared" si="2"/>
        <v>0</v>
      </c>
    </row>
    <row r="189" spans="2:7" x14ac:dyDescent="0.4">
      <c r="B189" s="30"/>
      <c r="C189" s="12" t="s">
        <v>179</v>
      </c>
      <c r="D189" s="15"/>
      <c r="E189" s="16">
        <f xml:space="preserve"> +E186 - E188</f>
        <v>0</v>
      </c>
      <c r="F189" s="16">
        <f xml:space="preserve"> +F186 - F188</f>
        <v>0</v>
      </c>
      <c r="G189" s="16">
        <f t="shared" si="2"/>
        <v>0</v>
      </c>
    </row>
    <row r="190" spans="2:7" x14ac:dyDescent="0.4">
      <c r="B190" s="12" t="s">
        <v>180</v>
      </c>
      <c r="C190" s="17"/>
      <c r="D190" s="13"/>
      <c r="E190" s="14">
        <f xml:space="preserve"> +E180 +E189</f>
        <v>13115588</v>
      </c>
      <c r="F190" s="14">
        <f xml:space="preserve"> +F180 +F189</f>
        <v>11897830</v>
      </c>
      <c r="G190" s="14">
        <f t="shared" si="2"/>
        <v>1217758</v>
      </c>
    </row>
    <row r="191" spans="2:7" x14ac:dyDescent="0.4">
      <c r="B191" s="28" t="s">
        <v>181</v>
      </c>
      <c r="C191" s="28" t="s">
        <v>9</v>
      </c>
      <c r="D191" s="8" t="s">
        <v>182</v>
      </c>
      <c r="E191" s="9">
        <f>+E192</f>
        <v>0</v>
      </c>
      <c r="F191" s="9">
        <f>+F192</f>
        <v>0</v>
      </c>
      <c r="G191" s="9">
        <f t="shared" si="2"/>
        <v>0</v>
      </c>
    </row>
    <row r="192" spans="2:7" x14ac:dyDescent="0.4">
      <c r="B192" s="29"/>
      <c r="C192" s="29"/>
      <c r="D192" s="8" t="s">
        <v>183</v>
      </c>
      <c r="E192" s="9"/>
      <c r="F192" s="9"/>
      <c r="G192" s="9">
        <f t="shared" si="2"/>
        <v>0</v>
      </c>
    </row>
    <row r="193" spans="2:7" x14ac:dyDescent="0.4">
      <c r="B193" s="29"/>
      <c r="C193" s="29"/>
      <c r="D193" s="8" t="s">
        <v>184</v>
      </c>
      <c r="E193" s="9">
        <f>+E194</f>
        <v>0</v>
      </c>
      <c r="F193" s="9">
        <f>+F194</f>
        <v>0</v>
      </c>
      <c r="G193" s="9">
        <f t="shared" si="2"/>
        <v>0</v>
      </c>
    </row>
    <row r="194" spans="2:7" x14ac:dyDescent="0.4">
      <c r="B194" s="29"/>
      <c r="C194" s="29"/>
      <c r="D194" s="8" t="s">
        <v>185</v>
      </c>
      <c r="E194" s="9"/>
      <c r="F194" s="9"/>
      <c r="G194" s="9">
        <f t="shared" si="2"/>
        <v>0</v>
      </c>
    </row>
    <row r="195" spans="2:7" x14ac:dyDescent="0.4">
      <c r="B195" s="29"/>
      <c r="C195" s="29"/>
      <c r="D195" s="8" t="s">
        <v>186</v>
      </c>
      <c r="E195" s="9">
        <f>+E196+E197+E198+E199</f>
        <v>0</v>
      </c>
      <c r="F195" s="9">
        <f>+F196+F197+F198+F199</f>
        <v>0</v>
      </c>
      <c r="G195" s="9">
        <f t="shared" si="2"/>
        <v>0</v>
      </c>
    </row>
    <row r="196" spans="2:7" x14ac:dyDescent="0.4">
      <c r="B196" s="29"/>
      <c r="C196" s="29"/>
      <c r="D196" s="8" t="s">
        <v>187</v>
      </c>
      <c r="E196" s="9"/>
      <c r="F196" s="9"/>
      <c r="G196" s="9">
        <f t="shared" si="2"/>
        <v>0</v>
      </c>
    </row>
    <row r="197" spans="2:7" x14ac:dyDescent="0.4">
      <c r="B197" s="29"/>
      <c r="C197" s="29"/>
      <c r="D197" s="8" t="s">
        <v>188</v>
      </c>
      <c r="E197" s="9"/>
      <c r="F197" s="9"/>
      <c r="G197" s="9">
        <f t="shared" si="2"/>
        <v>0</v>
      </c>
    </row>
    <row r="198" spans="2:7" x14ac:dyDescent="0.4">
      <c r="B198" s="29"/>
      <c r="C198" s="29"/>
      <c r="D198" s="8" t="s">
        <v>189</v>
      </c>
      <c r="E198" s="9"/>
      <c r="F198" s="9"/>
      <c r="G198" s="9">
        <f t="shared" si="2"/>
        <v>0</v>
      </c>
    </row>
    <row r="199" spans="2:7" x14ac:dyDescent="0.4">
      <c r="B199" s="29"/>
      <c r="C199" s="29"/>
      <c r="D199" s="8" t="s">
        <v>190</v>
      </c>
      <c r="E199" s="9"/>
      <c r="F199" s="9"/>
      <c r="G199" s="9">
        <f t="shared" ref="G199:G262" si="3">E199-F199</f>
        <v>0</v>
      </c>
    </row>
    <row r="200" spans="2:7" x14ac:dyDescent="0.4">
      <c r="B200" s="29"/>
      <c r="C200" s="29"/>
      <c r="D200" s="8" t="s">
        <v>191</v>
      </c>
      <c r="E200" s="9">
        <f>+E201+E202+E203</f>
        <v>0</v>
      </c>
      <c r="F200" s="9">
        <f>+F201+F202+F203</f>
        <v>0</v>
      </c>
      <c r="G200" s="9">
        <f t="shared" si="3"/>
        <v>0</v>
      </c>
    </row>
    <row r="201" spans="2:7" x14ac:dyDescent="0.4">
      <c r="B201" s="29"/>
      <c r="C201" s="29"/>
      <c r="D201" s="8" t="s">
        <v>192</v>
      </c>
      <c r="E201" s="9"/>
      <c r="F201" s="9"/>
      <c r="G201" s="9">
        <f t="shared" si="3"/>
        <v>0</v>
      </c>
    </row>
    <row r="202" spans="2:7" x14ac:dyDescent="0.4">
      <c r="B202" s="29"/>
      <c r="C202" s="29"/>
      <c r="D202" s="8" t="s">
        <v>193</v>
      </c>
      <c r="E202" s="9"/>
      <c r="F202" s="9"/>
      <c r="G202" s="9">
        <f t="shared" si="3"/>
        <v>0</v>
      </c>
    </row>
    <row r="203" spans="2:7" x14ac:dyDescent="0.4">
      <c r="B203" s="29"/>
      <c r="C203" s="29"/>
      <c r="D203" s="8" t="s">
        <v>194</v>
      </c>
      <c r="E203" s="9"/>
      <c r="F203" s="9"/>
      <c r="G203" s="9">
        <f t="shared" si="3"/>
        <v>0</v>
      </c>
    </row>
    <row r="204" spans="2:7" x14ac:dyDescent="0.4">
      <c r="B204" s="29"/>
      <c r="C204" s="29"/>
      <c r="D204" s="8" t="s">
        <v>195</v>
      </c>
      <c r="E204" s="9">
        <f>+E205</f>
        <v>0</v>
      </c>
      <c r="F204" s="9">
        <f>+F205</f>
        <v>0</v>
      </c>
      <c r="G204" s="9">
        <f t="shared" si="3"/>
        <v>0</v>
      </c>
    </row>
    <row r="205" spans="2:7" x14ac:dyDescent="0.4">
      <c r="B205" s="29"/>
      <c r="C205" s="29"/>
      <c r="D205" s="8" t="s">
        <v>196</v>
      </c>
      <c r="E205" s="9">
        <f>+E206+E207</f>
        <v>0</v>
      </c>
      <c r="F205" s="9">
        <f>+F206+F207</f>
        <v>0</v>
      </c>
      <c r="G205" s="9">
        <f t="shared" si="3"/>
        <v>0</v>
      </c>
    </row>
    <row r="206" spans="2:7" x14ac:dyDescent="0.4">
      <c r="B206" s="29"/>
      <c r="C206" s="29"/>
      <c r="D206" s="8" t="s">
        <v>197</v>
      </c>
      <c r="E206" s="9"/>
      <c r="F206" s="9"/>
      <c r="G206" s="9">
        <f t="shared" si="3"/>
        <v>0</v>
      </c>
    </row>
    <row r="207" spans="2:7" x14ac:dyDescent="0.4">
      <c r="B207" s="29"/>
      <c r="C207" s="29"/>
      <c r="D207" s="8" t="s">
        <v>198</v>
      </c>
      <c r="E207" s="9"/>
      <c r="F207" s="9"/>
      <c r="G207" s="9">
        <f t="shared" si="3"/>
        <v>0</v>
      </c>
    </row>
    <row r="208" spans="2:7" x14ac:dyDescent="0.4">
      <c r="B208" s="29"/>
      <c r="C208" s="29"/>
      <c r="D208" s="8" t="s">
        <v>199</v>
      </c>
      <c r="E208" s="9">
        <f>+E209</f>
        <v>0</v>
      </c>
      <c r="F208" s="9">
        <f>+F209</f>
        <v>0</v>
      </c>
      <c r="G208" s="9">
        <f t="shared" si="3"/>
        <v>0</v>
      </c>
    </row>
    <row r="209" spans="2:7" x14ac:dyDescent="0.4">
      <c r="B209" s="29"/>
      <c r="C209" s="29"/>
      <c r="D209" s="8" t="s">
        <v>200</v>
      </c>
      <c r="E209" s="9">
        <f>+E210+E211</f>
        <v>0</v>
      </c>
      <c r="F209" s="9">
        <f>+F210+F211</f>
        <v>0</v>
      </c>
      <c r="G209" s="9">
        <f t="shared" si="3"/>
        <v>0</v>
      </c>
    </row>
    <row r="210" spans="2:7" x14ac:dyDescent="0.4">
      <c r="B210" s="29"/>
      <c r="C210" s="29"/>
      <c r="D210" s="8" t="s">
        <v>201</v>
      </c>
      <c r="E210" s="9"/>
      <c r="F210" s="9"/>
      <c r="G210" s="9">
        <f t="shared" si="3"/>
        <v>0</v>
      </c>
    </row>
    <row r="211" spans="2:7" x14ac:dyDescent="0.4">
      <c r="B211" s="29"/>
      <c r="C211" s="29"/>
      <c r="D211" s="8" t="s">
        <v>202</v>
      </c>
      <c r="E211" s="9"/>
      <c r="F211" s="9"/>
      <c r="G211" s="9">
        <f t="shared" si="3"/>
        <v>0</v>
      </c>
    </row>
    <row r="212" spans="2:7" x14ac:dyDescent="0.4">
      <c r="B212" s="29"/>
      <c r="C212" s="29"/>
      <c r="D212" s="8" t="s">
        <v>203</v>
      </c>
      <c r="E212" s="9">
        <f>+E213</f>
        <v>0</v>
      </c>
      <c r="F212" s="9">
        <f>+F213</f>
        <v>0</v>
      </c>
      <c r="G212" s="9">
        <f t="shared" si="3"/>
        <v>0</v>
      </c>
    </row>
    <row r="213" spans="2:7" x14ac:dyDescent="0.4">
      <c r="B213" s="29"/>
      <c r="C213" s="29"/>
      <c r="D213" s="8" t="s">
        <v>204</v>
      </c>
      <c r="E213" s="9">
        <f>+E214+E215+E216+E217+E218+E219+E220+E221+E222+E223+E224+E225+E226+E227+E228+E229+E230+E231+E232+E233+E234+E235+E236</f>
        <v>0</v>
      </c>
      <c r="F213" s="9">
        <f>+F214+F215+F216+F217+F218+F219+F220+F221+F222+F223+F224+F225+F226+F227+F228+F229+F230+F231+F232+F233+F234+F235+F236</f>
        <v>0</v>
      </c>
      <c r="G213" s="9">
        <f t="shared" si="3"/>
        <v>0</v>
      </c>
    </row>
    <row r="214" spans="2:7" x14ac:dyDescent="0.4">
      <c r="B214" s="29"/>
      <c r="C214" s="29"/>
      <c r="D214" s="8" t="s">
        <v>205</v>
      </c>
      <c r="E214" s="9"/>
      <c r="F214" s="9"/>
      <c r="G214" s="9">
        <f t="shared" si="3"/>
        <v>0</v>
      </c>
    </row>
    <row r="215" spans="2:7" x14ac:dyDescent="0.4">
      <c r="B215" s="29"/>
      <c r="C215" s="29"/>
      <c r="D215" s="8" t="s">
        <v>206</v>
      </c>
      <c r="E215" s="9"/>
      <c r="F215" s="9"/>
      <c r="G215" s="9">
        <f t="shared" si="3"/>
        <v>0</v>
      </c>
    </row>
    <row r="216" spans="2:7" x14ac:dyDescent="0.4">
      <c r="B216" s="29"/>
      <c r="C216" s="29"/>
      <c r="D216" s="8" t="s">
        <v>207</v>
      </c>
      <c r="E216" s="9"/>
      <c r="F216" s="9"/>
      <c r="G216" s="9">
        <f t="shared" si="3"/>
        <v>0</v>
      </c>
    </row>
    <row r="217" spans="2:7" x14ac:dyDescent="0.4">
      <c r="B217" s="29"/>
      <c r="C217" s="29"/>
      <c r="D217" s="8" t="s">
        <v>208</v>
      </c>
      <c r="E217" s="9"/>
      <c r="F217" s="9"/>
      <c r="G217" s="9">
        <f t="shared" si="3"/>
        <v>0</v>
      </c>
    </row>
    <row r="218" spans="2:7" x14ac:dyDescent="0.4">
      <c r="B218" s="29"/>
      <c r="C218" s="29"/>
      <c r="D218" s="8" t="s">
        <v>209</v>
      </c>
      <c r="E218" s="9"/>
      <c r="F218" s="9"/>
      <c r="G218" s="9">
        <f t="shared" si="3"/>
        <v>0</v>
      </c>
    </row>
    <row r="219" spans="2:7" x14ac:dyDescent="0.4">
      <c r="B219" s="29"/>
      <c r="C219" s="29"/>
      <c r="D219" s="8" t="s">
        <v>210</v>
      </c>
      <c r="E219" s="9"/>
      <c r="F219" s="9"/>
      <c r="G219" s="9">
        <f t="shared" si="3"/>
        <v>0</v>
      </c>
    </row>
    <row r="220" spans="2:7" x14ac:dyDescent="0.4">
      <c r="B220" s="29"/>
      <c r="C220" s="29"/>
      <c r="D220" s="8" t="s">
        <v>211</v>
      </c>
      <c r="E220" s="9"/>
      <c r="F220" s="9"/>
      <c r="G220" s="9">
        <f t="shared" si="3"/>
        <v>0</v>
      </c>
    </row>
    <row r="221" spans="2:7" x14ac:dyDescent="0.4">
      <c r="B221" s="29"/>
      <c r="C221" s="29"/>
      <c r="D221" s="8" t="s">
        <v>212</v>
      </c>
      <c r="E221" s="9"/>
      <c r="F221" s="9"/>
      <c r="G221" s="9">
        <f t="shared" si="3"/>
        <v>0</v>
      </c>
    </row>
    <row r="222" spans="2:7" x14ac:dyDescent="0.4">
      <c r="B222" s="29"/>
      <c r="C222" s="29"/>
      <c r="D222" s="8" t="s">
        <v>213</v>
      </c>
      <c r="E222" s="9"/>
      <c r="F222" s="9"/>
      <c r="G222" s="9">
        <f t="shared" si="3"/>
        <v>0</v>
      </c>
    </row>
    <row r="223" spans="2:7" x14ac:dyDescent="0.4">
      <c r="B223" s="29"/>
      <c r="C223" s="29"/>
      <c r="D223" s="8" t="s">
        <v>214</v>
      </c>
      <c r="E223" s="9"/>
      <c r="F223" s="9"/>
      <c r="G223" s="9">
        <f t="shared" si="3"/>
        <v>0</v>
      </c>
    </row>
    <row r="224" spans="2:7" x14ac:dyDescent="0.4">
      <c r="B224" s="29"/>
      <c r="C224" s="29"/>
      <c r="D224" s="8" t="s">
        <v>215</v>
      </c>
      <c r="E224" s="9"/>
      <c r="F224" s="9"/>
      <c r="G224" s="9">
        <f t="shared" si="3"/>
        <v>0</v>
      </c>
    </row>
    <row r="225" spans="2:7" x14ac:dyDescent="0.4">
      <c r="B225" s="29"/>
      <c r="C225" s="29"/>
      <c r="D225" s="8" t="s">
        <v>216</v>
      </c>
      <c r="E225" s="9"/>
      <c r="F225" s="9"/>
      <c r="G225" s="9">
        <f t="shared" si="3"/>
        <v>0</v>
      </c>
    </row>
    <row r="226" spans="2:7" x14ac:dyDescent="0.4">
      <c r="B226" s="29"/>
      <c r="C226" s="29"/>
      <c r="D226" s="8" t="s">
        <v>217</v>
      </c>
      <c r="E226" s="9"/>
      <c r="F226" s="9"/>
      <c r="G226" s="9">
        <f t="shared" si="3"/>
        <v>0</v>
      </c>
    </row>
    <row r="227" spans="2:7" x14ac:dyDescent="0.4">
      <c r="B227" s="29"/>
      <c r="C227" s="29"/>
      <c r="D227" s="8" t="s">
        <v>218</v>
      </c>
      <c r="E227" s="9"/>
      <c r="F227" s="9"/>
      <c r="G227" s="9">
        <f t="shared" si="3"/>
        <v>0</v>
      </c>
    </row>
    <row r="228" spans="2:7" x14ac:dyDescent="0.4">
      <c r="B228" s="29"/>
      <c r="C228" s="29"/>
      <c r="D228" s="8" t="s">
        <v>219</v>
      </c>
      <c r="E228" s="9"/>
      <c r="F228" s="9"/>
      <c r="G228" s="9">
        <f t="shared" si="3"/>
        <v>0</v>
      </c>
    </row>
    <row r="229" spans="2:7" x14ac:dyDescent="0.4">
      <c r="B229" s="29"/>
      <c r="C229" s="29"/>
      <c r="D229" s="8" t="s">
        <v>220</v>
      </c>
      <c r="E229" s="9"/>
      <c r="F229" s="9"/>
      <c r="G229" s="9">
        <f t="shared" si="3"/>
        <v>0</v>
      </c>
    </row>
    <row r="230" spans="2:7" x14ac:dyDescent="0.4">
      <c r="B230" s="29"/>
      <c r="C230" s="29"/>
      <c r="D230" s="8" t="s">
        <v>221</v>
      </c>
      <c r="E230" s="9"/>
      <c r="F230" s="9"/>
      <c r="G230" s="9">
        <f t="shared" si="3"/>
        <v>0</v>
      </c>
    </row>
    <row r="231" spans="2:7" x14ac:dyDescent="0.4">
      <c r="B231" s="29"/>
      <c r="C231" s="29"/>
      <c r="D231" s="8" t="s">
        <v>222</v>
      </c>
      <c r="E231" s="9"/>
      <c r="F231" s="9"/>
      <c r="G231" s="9">
        <f t="shared" si="3"/>
        <v>0</v>
      </c>
    </row>
    <row r="232" spans="2:7" x14ac:dyDescent="0.4">
      <c r="B232" s="29"/>
      <c r="C232" s="29"/>
      <c r="D232" s="8" t="s">
        <v>223</v>
      </c>
      <c r="E232" s="9"/>
      <c r="F232" s="9"/>
      <c r="G232" s="9">
        <f t="shared" si="3"/>
        <v>0</v>
      </c>
    </row>
    <row r="233" spans="2:7" x14ac:dyDescent="0.4">
      <c r="B233" s="29"/>
      <c r="C233" s="29"/>
      <c r="D233" s="8" t="s">
        <v>224</v>
      </c>
      <c r="E233" s="9"/>
      <c r="F233" s="9"/>
      <c r="G233" s="9">
        <f t="shared" si="3"/>
        <v>0</v>
      </c>
    </row>
    <row r="234" spans="2:7" x14ac:dyDescent="0.4">
      <c r="B234" s="29"/>
      <c r="C234" s="29"/>
      <c r="D234" s="8" t="s">
        <v>225</v>
      </c>
      <c r="E234" s="9"/>
      <c r="F234" s="9"/>
      <c r="G234" s="9">
        <f t="shared" si="3"/>
        <v>0</v>
      </c>
    </row>
    <row r="235" spans="2:7" x14ac:dyDescent="0.4">
      <c r="B235" s="29"/>
      <c r="C235" s="29"/>
      <c r="D235" s="8" t="s">
        <v>226</v>
      </c>
      <c r="E235" s="9"/>
      <c r="F235" s="9"/>
      <c r="G235" s="9">
        <f t="shared" si="3"/>
        <v>0</v>
      </c>
    </row>
    <row r="236" spans="2:7" x14ac:dyDescent="0.4">
      <c r="B236" s="29"/>
      <c r="C236" s="29"/>
      <c r="D236" s="8" t="s">
        <v>227</v>
      </c>
      <c r="E236" s="9"/>
      <c r="F236" s="9"/>
      <c r="G236" s="9">
        <f t="shared" si="3"/>
        <v>0</v>
      </c>
    </row>
    <row r="237" spans="2:7" x14ac:dyDescent="0.4">
      <c r="B237" s="29"/>
      <c r="C237" s="29"/>
      <c r="D237" s="8" t="s">
        <v>228</v>
      </c>
      <c r="E237" s="9"/>
      <c r="F237" s="9"/>
      <c r="G237" s="9">
        <f t="shared" si="3"/>
        <v>0</v>
      </c>
    </row>
    <row r="238" spans="2:7" x14ac:dyDescent="0.4">
      <c r="B238" s="29"/>
      <c r="C238" s="29"/>
      <c r="D238" s="8" t="s">
        <v>229</v>
      </c>
      <c r="E238" s="9"/>
      <c r="F238" s="9"/>
      <c r="G238" s="9">
        <f t="shared" si="3"/>
        <v>0</v>
      </c>
    </row>
    <row r="239" spans="2:7" x14ac:dyDescent="0.4">
      <c r="B239" s="29"/>
      <c r="C239" s="29"/>
      <c r="D239" s="8" t="s">
        <v>230</v>
      </c>
      <c r="E239" s="9"/>
      <c r="F239" s="9"/>
      <c r="G239" s="9">
        <f t="shared" si="3"/>
        <v>0</v>
      </c>
    </row>
    <row r="240" spans="2:7" x14ac:dyDescent="0.4">
      <c r="B240" s="29"/>
      <c r="C240" s="30"/>
      <c r="D240" s="10" t="s">
        <v>231</v>
      </c>
      <c r="E240" s="11">
        <f>+E191+E193+E195+E200+E204+E208+E212+E237+E238+E239</f>
        <v>0</v>
      </c>
      <c r="F240" s="11">
        <f>+F191+F193+F195+F200+F204+F208+F212+F237+F238+F239</f>
        <v>0</v>
      </c>
      <c r="G240" s="11">
        <f t="shared" si="3"/>
        <v>0</v>
      </c>
    </row>
    <row r="241" spans="2:7" x14ac:dyDescent="0.4">
      <c r="B241" s="29"/>
      <c r="C241" s="28" t="s">
        <v>103</v>
      </c>
      <c r="D241" s="8" t="s">
        <v>232</v>
      </c>
      <c r="E241" s="9"/>
      <c r="F241" s="9"/>
      <c r="G241" s="9">
        <f t="shared" si="3"/>
        <v>0</v>
      </c>
    </row>
    <row r="242" spans="2:7" x14ac:dyDescent="0.4">
      <c r="B242" s="29"/>
      <c r="C242" s="29"/>
      <c r="D242" s="8" t="s">
        <v>233</v>
      </c>
      <c r="E242" s="9"/>
      <c r="F242" s="9"/>
      <c r="G242" s="9">
        <f t="shared" si="3"/>
        <v>0</v>
      </c>
    </row>
    <row r="243" spans="2:7" x14ac:dyDescent="0.4">
      <c r="B243" s="29"/>
      <c r="C243" s="29"/>
      <c r="D243" s="8" t="s">
        <v>234</v>
      </c>
      <c r="E243" s="9">
        <f>+E244+E245+E246</f>
        <v>0</v>
      </c>
      <c r="F243" s="9">
        <f>+F244+F245+F246</f>
        <v>0</v>
      </c>
      <c r="G243" s="9">
        <f t="shared" si="3"/>
        <v>0</v>
      </c>
    </row>
    <row r="244" spans="2:7" x14ac:dyDescent="0.4">
      <c r="B244" s="29"/>
      <c r="C244" s="29"/>
      <c r="D244" s="8" t="s">
        <v>235</v>
      </c>
      <c r="E244" s="9"/>
      <c r="F244" s="9"/>
      <c r="G244" s="9">
        <f t="shared" si="3"/>
        <v>0</v>
      </c>
    </row>
    <row r="245" spans="2:7" x14ac:dyDescent="0.4">
      <c r="B245" s="29"/>
      <c r="C245" s="29"/>
      <c r="D245" s="8" t="s">
        <v>236</v>
      </c>
      <c r="E245" s="9"/>
      <c r="F245" s="9"/>
      <c r="G245" s="9">
        <f t="shared" si="3"/>
        <v>0</v>
      </c>
    </row>
    <row r="246" spans="2:7" x14ac:dyDescent="0.4">
      <c r="B246" s="29"/>
      <c r="C246" s="29"/>
      <c r="D246" s="8" t="s">
        <v>237</v>
      </c>
      <c r="E246" s="9"/>
      <c r="F246" s="9"/>
      <c r="G246" s="9">
        <f t="shared" si="3"/>
        <v>0</v>
      </c>
    </row>
    <row r="247" spans="2:7" x14ac:dyDescent="0.4">
      <c r="B247" s="29"/>
      <c r="C247" s="29"/>
      <c r="D247" s="8" t="s">
        <v>238</v>
      </c>
      <c r="E247" s="9"/>
      <c r="F247" s="9"/>
      <c r="G247" s="9">
        <f t="shared" si="3"/>
        <v>0</v>
      </c>
    </row>
    <row r="248" spans="2:7" x14ac:dyDescent="0.4">
      <c r="B248" s="29"/>
      <c r="C248" s="29"/>
      <c r="D248" s="8" t="s">
        <v>239</v>
      </c>
      <c r="E248" s="9"/>
      <c r="F248" s="9"/>
      <c r="G248" s="9">
        <f t="shared" si="3"/>
        <v>0</v>
      </c>
    </row>
    <row r="249" spans="2:7" x14ac:dyDescent="0.4">
      <c r="B249" s="29"/>
      <c r="C249" s="29"/>
      <c r="D249" s="8" t="s">
        <v>240</v>
      </c>
      <c r="E249" s="9"/>
      <c r="F249" s="9"/>
      <c r="G249" s="9">
        <f t="shared" si="3"/>
        <v>0</v>
      </c>
    </row>
    <row r="250" spans="2:7" x14ac:dyDescent="0.4">
      <c r="B250" s="29"/>
      <c r="C250" s="29"/>
      <c r="D250" s="8" t="s">
        <v>241</v>
      </c>
      <c r="E250" s="9">
        <f>+E251</f>
        <v>26262726</v>
      </c>
      <c r="F250" s="9">
        <f>+F251</f>
        <v>15856377</v>
      </c>
      <c r="G250" s="9">
        <f t="shared" si="3"/>
        <v>10406349</v>
      </c>
    </row>
    <row r="251" spans="2:7" x14ac:dyDescent="0.4">
      <c r="B251" s="29"/>
      <c r="C251" s="29"/>
      <c r="D251" s="8" t="s">
        <v>242</v>
      </c>
      <c r="E251" s="9">
        <f>+E252+E253</f>
        <v>26262726</v>
      </c>
      <c r="F251" s="9">
        <f>+F252+F253</f>
        <v>15856377</v>
      </c>
      <c r="G251" s="9">
        <f t="shared" si="3"/>
        <v>10406349</v>
      </c>
    </row>
    <row r="252" spans="2:7" x14ac:dyDescent="0.4">
      <c r="B252" s="29"/>
      <c r="C252" s="29"/>
      <c r="D252" s="8" t="s">
        <v>243</v>
      </c>
      <c r="E252" s="9">
        <v>26262726</v>
      </c>
      <c r="F252" s="9">
        <v>15856377</v>
      </c>
      <c r="G252" s="9">
        <f t="shared" si="3"/>
        <v>10406349</v>
      </c>
    </row>
    <row r="253" spans="2:7" x14ac:dyDescent="0.4">
      <c r="B253" s="29"/>
      <c r="C253" s="29"/>
      <c r="D253" s="8" t="s">
        <v>244</v>
      </c>
      <c r="E253" s="9"/>
      <c r="F253" s="9"/>
      <c r="G253" s="9">
        <f t="shared" si="3"/>
        <v>0</v>
      </c>
    </row>
    <row r="254" spans="2:7" x14ac:dyDescent="0.4">
      <c r="B254" s="29"/>
      <c r="C254" s="29"/>
      <c r="D254" s="8" t="s">
        <v>245</v>
      </c>
      <c r="E254" s="9">
        <f>+E255</f>
        <v>0</v>
      </c>
      <c r="F254" s="9">
        <f>+F255</f>
        <v>0</v>
      </c>
      <c r="G254" s="9">
        <f t="shared" si="3"/>
        <v>0</v>
      </c>
    </row>
    <row r="255" spans="2:7" x14ac:dyDescent="0.4">
      <c r="B255" s="29"/>
      <c r="C255" s="29"/>
      <c r="D255" s="8" t="s">
        <v>246</v>
      </c>
      <c r="E255" s="9">
        <f>+E256+E257</f>
        <v>0</v>
      </c>
      <c r="F255" s="9">
        <f>+F256+F257</f>
        <v>0</v>
      </c>
      <c r="G255" s="9">
        <f t="shared" si="3"/>
        <v>0</v>
      </c>
    </row>
    <row r="256" spans="2:7" x14ac:dyDescent="0.4">
      <c r="B256" s="29"/>
      <c r="C256" s="29"/>
      <c r="D256" s="8" t="s">
        <v>247</v>
      </c>
      <c r="E256" s="9"/>
      <c r="F256" s="9"/>
      <c r="G256" s="9">
        <f t="shared" si="3"/>
        <v>0</v>
      </c>
    </row>
    <row r="257" spans="2:7" x14ac:dyDescent="0.4">
      <c r="B257" s="29"/>
      <c r="C257" s="29"/>
      <c r="D257" s="8" t="s">
        <v>248</v>
      </c>
      <c r="E257" s="9"/>
      <c r="F257" s="9"/>
      <c r="G257" s="9">
        <f t="shared" si="3"/>
        <v>0</v>
      </c>
    </row>
    <row r="258" spans="2:7" x14ac:dyDescent="0.4">
      <c r="B258" s="29"/>
      <c r="C258" s="29"/>
      <c r="D258" s="8" t="s">
        <v>249</v>
      </c>
      <c r="E258" s="9">
        <f>+E259</f>
        <v>0</v>
      </c>
      <c r="F258" s="9">
        <f>+F259</f>
        <v>0</v>
      </c>
      <c r="G258" s="9">
        <f t="shared" si="3"/>
        <v>0</v>
      </c>
    </row>
    <row r="259" spans="2:7" x14ac:dyDescent="0.4">
      <c r="B259" s="29"/>
      <c r="C259" s="29"/>
      <c r="D259" s="8" t="s">
        <v>250</v>
      </c>
      <c r="E259" s="9">
        <f>+E260+E261+E262+E263+E264+E265+E266+E267+E268+E269+E270+E271+E272+E273+E274+E275+E276+E277+E278+E279+E280+E281+E282</f>
        <v>0</v>
      </c>
      <c r="F259" s="9">
        <f>+F260+F261+F262+F263+F264+F265+F266+F267+F268+F269+F270+F271+F272+F273+F274+F275+F276+F277+F278+F279+F280+F281+F282</f>
        <v>0</v>
      </c>
      <c r="G259" s="9">
        <f t="shared" si="3"/>
        <v>0</v>
      </c>
    </row>
    <row r="260" spans="2:7" x14ac:dyDescent="0.4">
      <c r="B260" s="29"/>
      <c r="C260" s="29"/>
      <c r="D260" s="8" t="s">
        <v>251</v>
      </c>
      <c r="E260" s="9"/>
      <c r="F260" s="9"/>
      <c r="G260" s="9">
        <f t="shared" si="3"/>
        <v>0</v>
      </c>
    </row>
    <row r="261" spans="2:7" x14ac:dyDescent="0.4">
      <c r="B261" s="29"/>
      <c r="C261" s="29"/>
      <c r="D261" s="8" t="s">
        <v>252</v>
      </c>
      <c r="E261" s="9"/>
      <c r="F261" s="9"/>
      <c r="G261" s="9">
        <f t="shared" si="3"/>
        <v>0</v>
      </c>
    </row>
    <row r="262" spans="2:7" x14ac:dyDescent="0.4">
      <c r="B262" s="29"/>
      <c r="C262" s="29"/>
      <c r="D262" s="8" t="s">
        <v>253</v>
      </c>
      <c r="E262" s="9"/>
      <c r="F262" s="9"/>
      <c r="G262" s="9">
        <f t="shared" si="3"/>
        <v>0</v>
      </c>
    </row>
    <row r="263" spans="2:7" x14ac:dyDescent="0.4">
      <c r="B263" s="29"/>
      <c r="C263" s="29"/>
      <c r="D263" s="8" t="s">
        <v>254</v>
      </c>
      <c r="E263" s="9"/>
      <c r="F263" s="9"/>
      <c r="G263" s="9">
        <f t="shared" ref="G263:G302" si="4">E263-F263</f>
        <v>0</v>
      </c>
    </row>
    <row r="264" spans="2:7" x14ac:dyDescent="0.4">
      <c r="B264" s="29"/>
      <c r="C264" s="29"/>
      <c r="D264" s="8" t="s">
        <v>255</v>
      </c>
      <c r="E264" s="9"/>
      <c r="F264" s="9"/>
      <c r="G264" s="9">
        <f t="shared" si="4"/>
        <v>0</v>
      </c>
    </row>
    <row r="265" spans="2:7" x14ac:dyDescent="0.4">
      <c r="B265" s="29"/>
      <c r="C265" s="29"/>
      <c r="D265" s="8" t="s">
        <v>256</v>
      </c>
      <c r="E265" s="9"/>
      <c r="F265" s="9"/>
      <c r="G265" s="9">
        <f t="shared" si="4"/>
        <v>0</v>
      </c>
    </row>
    <row r="266" spans="2:7" x14ac:dyDescent="0.4">
      <c r="B266" s="29"/>
      <c r="C266" s="29"/>
      <c r="D266" s="8" t="s">
        <v>257</v>
      </c>
      <c r="E266" s="9"/>
      <c r="F266" s="9"/>
      <c r="G266" s="9">
        <f t="shared" si="4"/>
        <v>0</v>
      </c>
    </row>
    <row r="267" spans="2:7" x14ac:dyDescent="0.4">
      <c r="B267" s="29"/>
      <c r="C267" s="29"/>
      <c r="D267" s="8" t="s">
        <v>258</v>
      </c>
      <c r="E267" s="9"/>
      <c r="F267" s="9"/>
      <c r="G267" s="9">
        <f t="shared" si="4"/>
        <v>0</v>
      </c>
    </row>
    <row r="268" spans="2:7" x14ac:dyDescent="0.4">
      <c r="B268" s="29"/>
      <c r="C268" s="29"/>
      <c r="D268" s="8" t="s">
        <v>259</v>
      </c>
      <c r="E268" s="9"/>
      <c r="F268" s="9"/>
      <c r="G268" s="9">
        <f t="shared" si="4"/>
        <v>0</v>
      </c>
    </row>
    <row r="269" spans="2:7" x14ac:dyDescent="0.4">
      <c r="B269" s="29"/>
      <c r="C269" s="29"/>
      <c r="D269" s="8" t="s">
        <v>260</v>
      </c>
      <c r="E269" s="9"/>
      <c r="F269" s="9"/>
      <c r="G269" s="9">
        <f t="shared" si="4"/>
        <v>0</v>
      </c>
    </row>
    <row r="270" spans="2:7" x14ac:dyDescent="0.4">
      <c r="B270" s="29"/>
      <c r="C270" s="29"/>
      <c r="D270" s="8" t="s">
        <v>261</v>
      </c>
      <c r="E270" s="9"/>
      <c r="F270" s="9"/>
      <c r="G270" s="9">
        <f t="shared" si="4"/>
        <v>0</v>
      </c>
    </row>
    <row r="271" spans="2:7" x14ac:dyDescent="0.4">
      <c r="B271" s="29"/>
      <c r="C271" s="29"/>
      <c r="D271" s="8" t="s">
        <v>262</v>
      </c>
      <c r="E271" s="9"/>
      <c r="F271" s="9"/>
      <c r="G271" s="9">
        <f t="shared" si="4"/>
        <v>0</v>
      </c>
    </row>
    <row r="272" spans="2:7" x14ac:dyDescent="0.4">
      <c r="B272" s="29"/>
      <c r="C272" s="29"/>
      <c r="D272" s="8" t="s">
        <v>263</v>
      </c>
      <c r="E272" s="9"/>
      <c r="F272" s="9"/>
      <c r="G272" s="9">
        <f t="shared" si="4"/>
        <v>0</v>
      </c>
    </row>
    <row r="273" spans="2:7" x14ac:dyDescent="0.4">
      <c r="B273" s="29"/>
      <c r="C273" s="29"/>
      <c r="D273" s="8" t="s">
        <v>264</v>
      </c>
      <c r="E273" s="9"/>
      <c r="F273" s="9"/>
      <c r="G273" s="9">
        <f t="shared" si="4"/>
        <v>0</v>
      </c>
    </row>
    <row r="274" spans="2:7" x14ac:dyDescent="0.4">
      <c r="B274" s="29"/>
      <c r="C274" s="29"/>
      <c r="D274" s="8" t="s">
        <v>265</v>
      </c>
      <c r="E274" s="9"/>
      <c r="F274" s="9"/>
      <c r="G274" s="9">
        <f t="shared" si="4"/>
        <v>0</v>
      </c>
    </row>
    <row r="275" spans="2:7" x14ac:dyDescent="0.4">
      <c r="B275" s="29"/>
      <c r="C275" s="29"/>
      <c r="D275" s="8" t="s">
        <v>266</v>
      </c>
      <c r="E275" s="9"/>
      <c r="F275" s="9"/>
      <c r="G275" s="9">
        <f t="shared" si="4"/>
        <v>0</v>
      </c>
    </row>
    <row r="276" spans="2:7" x14ac:dyDescent="0.4">
      <c r="B276" s="29"/>
      <c r="C276" s="29"/>
      <c r="D276" s="8" t="s">
        <v>267</v>
      </c>
      <c r="E276" s="9"/>
      <c r="F276" s="9"/>
      <c r="G276" s="9">
        <f t="shared" si="4"/>
        <v>0</v>
      </c>
    </row>
    <row r="277" spans="2:7" x14ac:dyDescent="0.4">
      <c r="B277" s="29"/>
      <c r="C277" s="29"/>
      <c r="D277" s="8" t="s">
        <v>268</v>
      </c>
      <c r="E277" s="9"/>
      <c r="F277" s="9"/>
      <c r="G277" s="9">
        <f t="shared" si="4"/>
        <v>0</v>
      </c>
    </row>
    <row r="278" spans="2:7" x14ac:dyDescent="0.4">
      <c r="B278" s="29"/>
      <c r="C278" s="29"/>
      <c r="D278" s="8" t="s">
        <v>269</v>
      </c>
      <c r="E278" s="9"/>
      <c r="F278" s="9"/>
      <c r="G278" s="9">
        <f t="shared" si="4"/>
        <v>0</v>
      </c>
    </row>
    <row r="279" spans="2:7" x14ac:dyDescent="0.4">
      <c r="B279" s="29"/>
      <c r="C279" s="29"/>
      <c r="D279" s="8" t="s">
        <v>270</v>
      </c>
      <c r="E279" s="9"/>
      <c r="F279" s="9"/>
      <c r="G279" s="9">
        <f t="shared" si="4"/>
        <v>0</v>
      </c>
    </row>
    <row r="280" spans="2:7" x14ac:dyDescent="0.4">
      <c r="B280" s="29"/>
      <c r="C280" s="29"/>
      <c r="D280" s="8" t="s">
        <v>271</v>
      </c>
      <c r="E280" s="9"/>
      <c r="F280" s="9"/>
      <c r="G280" s="9">
        <f t="shared" si="4"/>
        <v>0</v>
      </c>
    </row>
    <row r="281" spans="2:7" x14ac:dyDescent="0.4">
      <c r="B281" s="29"/>
      <c r="C281" s="29"/>
      <c r="D281" s="8" t="s">
        <v>272</v>
      </c>
      <c r="E281" s="9"/>
      <c r="F281" s="9"/>
      <c r="G281" s="9">
        <f t="shared" si="4"/>
        <v>0</v>
      </c>
    </row>
    <row r="282" spans="2:7" x14ac:dyDescent="0.4">
      <c r="B282" s="29"/>
      <c r="C282" s="29"/>
      <c r="D282" s="8" t="s">
        <v>273</v>
      </c>
      <c r="E282" s="9"/>
      <c r="F282" s="9"/>
      <c r="G282" s="9">
        <f t="shared" si="4"/>
        <v>0</v>
      </c>
    </row>
    <row r="283" spans="2:7" x14ac:dyDescent="0.4">
      <c r="B283" s="29"/>
      <c r="C283" s="29"/>
      <c r="D283" s="8" t="s">
        <v>274</v>
      </c>
      <c r="E283" s="9"/>
      <c r="F283" s="9"/>
      <c r="G283" s="9">
        <f t="shared" si="4"/>
        <v>0</v>
      </c>
    </row>
    <row r="284" spans="2:7" x14ac:dyDescent="0.4">
      <c r="B284" s="29"/>
      <c r="C284" s="29"/>
      <c r="D284" s="8" t="s">
        <v>275</v>
      </c>
      <c r="E284" s="9"/>
      <c r="F284" s="9"/>
      <c r="G284" s="9">
        <f t="shared" si="4"/>
        <v>0</v>
      </c>
    </row>
    <row r="285" spans="2:7" x14ac:dyDescent="0.4">
      <c r="B285" s="29"/>
      <c r="C285" s="29"/>
      <c r="D285" s="8" t="s">
        <v>276</v>
      </c>
      <c r="E285" s="9"/>
      <c r="F285" s="9"/>
      <c r="G285" s="9">
        <f t="shared" si="4"/>
        <v>0</v>
      </c>
    </row>
    <row r="286" spans="2:7" x14ac:dyDescent="0.4">
      <c r="B286" s="29"/>
      <c r="C286" s="29"/>
      <c r="D286" s="8" t="s">
        <v>277</v>
      </c>
      <c r="E286" s="9"/>
      <c r="F286" s="9"/>
      <c r="G286" s="9">
        <f t="shared" si="4"/>
        <v>0</v>
      </c>
    </row>
    <row r="287" spans="2:7" x14ac:dyDescent="0.4">
      <c r="B287" s="29"/>
      <c r="C287" s="30"/>
      <c r="D287" s="10" t="s">
        <v>278</v>
      </c>
      <c r="E287" s="11">
        <f>+E241+E242+E243+E247+E248+E249+E250+E254+E258+E283+E284+E285+E286</f>
        <v>26262726</v>
      </c>
      <c r="F287" s="11">
        <f>+F241+F242+F243+F247+F248+F249+F250+F254+F258+F283+F284+F285+F286</f>
        <v>15856377</v>
      </c>
      <c r="G287" s="11">
        <f t="shared" si="4"/>
        <v>10406349</v>
      </c>
    </row>
    <row r="288" spans="2:7" x14ac:dyDescent="0.4">
      <c r="B288" s="30"/>
      <c r="C288" s="18" t="s">
        <v>279</v>
      </c>
      <c r="D288" s="19"/>
      <c r="E288" s="20">
        <f xml:space="preserve"> +E240 - E287</f>
        <v>-26262726</v>
      </c>
      <c r="F288" s="20">
        <f xml:space="preserve"> +F240 - F287</f>
        <v>-15856377</v>
      </c>
      <c r="G288" s="20">
        <f t="shared" si="4"/>
        <v>-10406349</v>
      </c>
    </row>
    <row r="289" spans="2:7" x14ac:dyDescent="0.4">
      <c r="B289" s="12" t="s">
        <v>280</v>
      </c>
      <c r="C289" s="21"/>
      <c r="D289" s="22"/>
      <c r="E289" s="23">
        <f xml:space="preserve"> +E190 +E288</f>
        <v>-13147138</v>
      </c>
      <c r="F289" s="23">
        <f xml:space="preserve"> +F190 +F288</f>
        <v>-3958547</v>
      </c>
      <c r="G289" s="23">
        <f t="shared" si="4"/>
        <v>-9188591</v>
      </c>
    </row>
    <row r="290" spans="2:7" x14ac:dyDescent="0.4">
      <c r="B290" s="25" t="s">
        <v>281</v>
      </c>
      <c r="C290" s="21" t="s">
        <v>282</v>
      </c>
      <c r="D290" s="22"/>
      <c r="E290" s="23">
        <v>88695892</v>
      </c>
      <c r="F290" s="23">
        <v>92654439</v>
      </c>
      <c r="G290" s="23">
        <f t="shared" si="4"/>
        <v>-3958547</v>
      </c>
    </row>
    <row r="291" spans="2:7" x14ac:dyDescent="0.4">
      <c r="B291" s="26"/>
      <c r="C291" s="21" t="s">
        <v>283</v>
      </c>
      <c r="D291" s="22"/>
      <c r="E291" s="23">
        <f xml:space="preserve"> +E289 +E290</f>
        <v>75548754</v>
      </c>
      <c r="F291" s="23">
        <f xml:space="preserve"> +F289 +F290</f>
        <v>88695892</v>
      </c>
      <c r="G291" s="23">
        <f t="shared" si="4"/>
        <v>-13147138</v>
      </c>
    </row>
    <row r="292" spans="2:7" x14ac:dyDescent="0.4">
      <c r="B292" s="26"/>
      <c r="C292" s="21" t="s">
        <v>284</v>
      </c>
      <c r="D292" s="22"/>
      <c r="E292" s="23"/>
      <c r="F292" s="23"/>
      <c r="G292" s="23">
        <f t="shared" si="4"/>
        <v>0</v>
      </c>
    </row>
    <row r="293" spans="2:7" x14ac:dyDescent="0.4">
      <c r="B293" s="26"/>
      <c r="C293" s="21" t="s">
        <v>285</v>
      </c>
      <c r="D293" s="22"/>
      <c r="E293" s="23">
        <f>+E294+E295</f>
        <v>0</v>
      </c>
      <c r="F293" s="23">
        <f>+F294+F295</f>
        <v>0</v>
      </c>
      <c r="G293" s="23">
        <f t="shared" si="4"/>
        <v>0</v>
      </c>
    </row>
    <row r="294" spans="2:7" x14ac:dyDescent="0.4">
      <c r="B294" s="26"/>
      <c r="C294" s="21" t="s">
        <v>286</v>
      </c>
      <c r="D294" s="22"/>
      <c r="E294" s="23"/>
      <c r="F294" s="23"/>
      <c r="G294" s="23">
        <f t="shared" si="4"/>
        <v>0</v>
      </c>
    </row>
    <row r="295" spans="2:7" x14ac:dyDescent="0.4">
      <c r="B295" s="26"/>
      <c r="C295" s="21" t="s">
        <v>287</v>
      </c>
      <c r="D295" s="22"/>
      <c r="E295" s="23"/>
      <c r="F295" s="23"/>
      <c r="G295" s="23">
        <f t="shared" si="4"/>
        <v>0</v>
      </c>
    </row>
    <row r="296" spans="2:7" x14ac:dyDescent="0.4">
      <c r="B296" s="26"/>
      <c r="C296" s="21" t="s">
        <v>288</v>
      </c>
      <c r="D296" s="22"/>
      <c r="E296" s="23">
        <f>+E297</f>
        <v>0</v>
      </c>
      <c r="F296" s="23">
        <f>+F297</f>
        <v>0</v>
      </c>
      <c r="G296" s="23">
        <f t="shared" si="4"/>
        <v>0</v>
      </c>
    </row>
    <row r="297" spans="2:7" x14ac:dyDescent="0.4">
      <c r="B297" s="26"/>
      <c r="C297" s="24" t="s">
        <v>289</v>
      </c>
      <c r="D297" s="19"/>
      <c r="E297" s="20"/>
      <c r="F297" s="20"/>
      <c r="G297" s="20">
        <f t="shared" si="4"/>
        <v>0</v>
      </c>
    </row>
    <row r="298" spans="2:7" x14ac:dyDescent="0.4">
      <c r="B298" s="26"/>
      <c r="C298" s="21" t="s">
        <v>290</v>
      </c>
      <c r="D298" s="22"/>
      <c r="E298" s="23">
        <f>+E299</f>
        <v>0</v>
      </c>
      <c r="F298" s="23">
        <f>+F299</f>
        <v>0</v>
      </c>
      <c r="G298" s="23">
        <f t="shared" si="4"/>
        <v>0</v>
      </c>
    </row>
    <row r="299" spans="2:7" x14ac:dyDescent="0.4">
      <c r="B299" s="26"/>
      <c r="C299" s="24" t="s">
        <v>291</v>
      </c>
      <c r="D299" s="19"/>
      <c r="E299" s="20"/>
      <c r="F299" s="20"/>
      <c r="G299" s="20">
        <f t="shared" si="4"/>
        <v>0</v>
      </c>
    </row>
    <row r="300" spans="2:7" x14ac:dyDescent="0.4">
      <c r="B300" s="26"/>
      <c r="C300" s="21" t="s">
        <v>292</v>
      </c>
      <c r="D300" s="22"/>
      <c r="E300" s="23">
        <f>+E301</f>
        <v>0</v>
      </c>
      <c r="F300" s="23">
        <f>+F301</f>
        <v>0</v>
      </c>
      <c r="G300" s="23">
        <f t="shared" si="4"/>
        <v>0</v>
      </c>
    </row>
    <row r="301" spans="2:7" x14ac:dyDescent="0.4">
      <c r="B301" s="26"/>
      <c r="C301" s="24" t="s">
        <v>293</v>
      </c>
      <c r="D301" s="19"/>
      <c r="E301" s="20"/>
      <c r="F301" s="20"/>
      <c r="G301" s="20">
        <f t="shared" si="4"/>
        <v>0</v>
      </c>
    </row>
    <row r="302" spans="2:7" x14ac:dyDescent="0.4">
      <c r="B302" s="27"/>
      <c r="C302" s="21" t="s">
        <v>294</v>
      </c>
      <c r="D302" s="22"/>
      <c r="E302" s="23">
        <f xml:space="preserve"> +E291 +E292 +E296 +E298 - E300</f>
        <v>75548754</v>
      </c>
      <c r="F302" s="23">
        <f xml:space="preserve"> +F291 +F292 +F296 +F298 - F300</f>
        <v>88695892</v>
      </c>
      <c r="G302" s="23">
        <f t="shared" si="4"/>
        <v>-13147138</v>
      </c>
    </row>
  </sheetData>
  <mergeCells count="13">
    <mergeCell ref="B2:G2"/>
    <mergeCell ref="B3:G3"/>
    <mergeCell ref="B5:D5"/>
    <mergeCell ref="B6:B180"/>
    <mergeCell ref="C6:C99"/>
    <mergeCell ref="C100:C179"/>
    <mergeCell ref="B290:B302"/>
    <mergeCell ref="B181:B189"/>
    <mergeCell ref="C181:C186"/>
    <mergeCell ref="C187:C188"/>
    <mergeCell ref="B191:B288"/>
    <mergeCell ref="C191:C240"/>
    <mergeCell ref="C241:C287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松江市社会福祉協議会社会福祉事業</vt:lpstr>
      <vt:lpstr>松江市社会福祉協議会介護センター事業</vt:lpstr>
      <vt:lpstr>松江市社会福祉協議会公益事業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布野 貴嗣</cp:lastModifiedBy>
  <dcterms:created xsi:type="dcterms:W3CDTF">2019-09-02T00:38:16Z</dcterms:created>
  <dcterms:modified xsi:type="dcterms:W3CDTF">2019-09-02T01:06:22Z</dcterms:modified>
</cp:coreProperties>
</file>