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/>
  </bookViews>
  <sheets>
    <sheet name="社会福祉事業" sheetId="1" r:id="rId1"/>
    <sheet name="公益事業" sheetId="2" r:id="rId2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H47" i="2" s="1"/>
  <c r="G44" i="2"/>
  <c r="G45" i="2" s="1"/>
  <c r="E44" i="2"/>
  <c r="F44" i="2" s="1"/>
  <c r="H44" i="2" s="1"/>
  <c r="F43" i="2"/>
  <c r="H43" i="2" s="1"/>
  <c r="F42" i="2"/>
  <c r="H42" i="2" s="1"/>
  <c r="F41" i="2"/>
  <c r="H41" i="2" s="1"/>
  <c r="F40" i="2"/>
  <c r="H40" i="2" s="1"/>
  <c r="F39" i="2"/>
  <c r="H39" i="2" s="1"/>
  <c r="G38" i="2"/>
  <c r="E38" i="2"/>
  <c r="E45" i="2" s="1"/>
  <c r="F45" i="2" s="1"/>
  <c r="H45" i="2" s="1"/>
  <c r="F37" i="2"/>
  <c r="H37" i="2" s="1"/>
  <c r="F36" i="2"/>
  <c r="H36" i="2" s="1"/>
  <c r="F35" i="2"/>
  <c r="H35" i="2" s="1"/>
  <c r="F34" i="2"/>
  <c r="H34" i="2" s="1"/>
  <c r="F33" i="2"/>
  <c r="H33" i="2" s="1"/>
  <c r="G31" i="2"/>
  <c r="G32" i="2" s="1"/>
  <c r="E31" i="2"/>
  <c r="F31" i="2" s="1"/>
  <c r="H31" i="2" s="1"/>
  <c r="F30" i="2"/>
  <c r="H30" i="2" s="1"/>
  <c r="G29" i="2"/>
  <c r="E29" i="2"/>
  <c r="E32" i="2" s="1"/>
  <c r="F32" i="2" s="1"/>
  <c r="H32" i="2" s="1"/>
  <c r="G27" i="2"/>
  <c r="E27" i="2"/>
  <c r="F27" i="2" s="1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G19" i="2"/>
  <c r="G28" i="2" s="1"/>
  <c r="G46" i="2" s="1"/>
  <c r="G48" i="2" s="1"/>
  <c r="E19" i="2"/>
  <c r="F19" i="2" s="1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I47" i="1"/>
  <c r="G47" i="1"/>
  <c r="H44" i="1"/>
  <c r="G44" i="1"/>
  <c r="I44" i="1" s="1"/>
  <c r="F44" i="1"/>
  <c r="E44" i="1"/>
  <c r="G43" i="1"/>
  <c r="I43" i="1" s="1"/>
  <c r="G42" i="1"/>
  <c r="I42" i="1" s="1"/>
  <c r="G41" i="1"/>
  <c r="I41" i="1" s="1"/>
  <c r="G40" i="1"/>
  <c r="I40" i="1" s="1"/>
  <c r="G39" i="1"/>
  <c r="I39" i="1" s="1"/>
  <c r="H38" i="1"/>
  <c r="H45" i="1" s="1"/>
  <c r="F38" i="1"/>
  <c r="G38" i="1" s="1"/>
  <c r="I38" i="1" s="1"/>
  <c r="E38" i="1"/>
  <c r="E45" i="1" s="1"/>
  <c r="I37" i="1"/>
  <c r="G37" i="1"/>
  <c r="I36" i="1"/>
  <c r="G36" i="1"/>
  <c r="I35" i="1"/>
  <c r="G35" i="1"/>
  <c r="I34" i="1"/>
  <c r="G34" i="1"/>
  <c r="I33" i="1"/>
  <c r="G33" i="1"/>
  <c r="H31" i="1"/>
  <c r="F31" i="1"/>
  <c r="G31" i="1" s="1"/>
  <c r="I31" i="1" s="1"/>
  <c r="E31" i="1"/>
  <c r="I30" i="1"/>
  <c r="G30" i="1"/>
  <c r="H29" i="1"/>
  <c r="H32" i="1" s="1"/>
  <c r="F29" i="1"/>
  <c r="F32" i="1" s="1"/>
  <c r="E29" i="1"/>
  <c r="G29" i="1" s="1"/>
  <c r="I29" i="1" s="1"/>
  <c r="H27" i="1"/>
  <c r="G27" i="1"/>
  <c r="I27" i="1" s="1"/>
  <c r="F27" i="1"/>
  <c r="E27" i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H19" i="1"/>
  <c r="H28" i="1" s="1"/>
  <c r="H46" i="1" s="1"/>
  <c r="H48" i="1" s="1"/>
  <c r="F19" i="1"/>
  <c r="F28" i="1" s="1"/>
  <c r="E19" i="1"/>
  <c r="E28" i="1" s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28" i="1" l="1"/>
  <c r="I28" i="1" s="1"/>
  <c r="E32" i="1"/>
  <c r="G32" i="1" s="1"/>
  <c r="I32" i="1" s="1"/>
  <c r="F45" i="1"/>
  <c r="G45" i="1" s="1"/>
  <c r="I45" i="1" s="1"/>
  <c r="E28" i="2"/>
  <c r="G19" i="1"/>
  <c r="I19" i="1" s="1"/>
  <c r="F29" i="2"/>
  <c r="H29" i="2" s="1"/>
  <c r="F38" i="2"/>
  <c r="H38" i="2" s="1"/>
  <c r="F46" i="1" l="1"/>
  <c r="F48" i="1" s="1"/>
  <c r="E46" i="2"/>
  <c r="F28" i="2"/>
  <c r="H28" i="2" s="1"/>
  <c r="E46" i="1"/>
  <c r="E48" i="1" l="1"/>
  <c r="G48" i="1" s="1"/>
  <c r="I48" i="1" s="1"/>
  <c r="G46" i="1"/>
  <c r="I46" i="1" s="1"/>
  <c r="F46" i="2"/>
  <c r="H46" i="2" s="1"/>
  <c r="E48" i="2"/>
  <c r="F48" i="2" s="1"/>
  <c r="H48" i="2" s="1"/>
</calcChain>
</file>

<file path=xl/sharedStrings.xml><?xml version="1.0" encoding="utf-8"?>
<sst xmlns="http://schemas.openxmlformats.org/spreadsheetml/2006/main" count="119" uniqueCount="62">
  <si>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</si>
  <si>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</si>
  <si>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</si>
  <si>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</si>
  <si>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</si>
  <si>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松江市社会福祉協議会社会福祉事業</t>
    <phoneticPr fontId="1"/>
  </si>
  <si>
    <t>松江市社会福祉協議会介護センター事業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</si>
  <si>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</si>
  <si>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</si>
  <si>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</si>
  <si>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</si>
  <si>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</si>
  <si>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</si>
  <si>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</si>
  <si>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</si>
  <si>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</si>
  <si>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</si>
  <si>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</si>
  <si>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</si>
  <si>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</si>
  <si>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</si>
  <si>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</si>
  <si>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</si>
  <si>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</si>
  <si>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</si>
  <si>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</si>
  <si>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</si>
  <si>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</si>
  <si>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</si>
  <si>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</si>
  <si>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</si>
  <si>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</si>
  <si>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</si>
  <si>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</si>
  <si>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</si>
  <si>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</si>
  <si>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</si>
  <si>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</si>
  <si>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</si>
  <si>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</si>
  <si>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</si>
  <si>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</si>
  <si>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事業区分間繰入金収入</t>
  </si>
  <si>
    <t>拠点区分間繰入金収入</t>
  </si>
  <si>
    <t>その他の活動による収入</t>
  </si>
  <si>
    <t>その他の活動収入計（７）</t>
  </si>
  <si>
    <t>基金積立資産支出</t>
  </si>
  <si>
    <t>積立資産支出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</si>
  <si>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</si>
  <si>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</si>
  <si>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</si>
  <si>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</si>
  <si>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</si>
  <si>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</si>
  <si>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</si>
  <si>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</si>
  <si>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公益事業  資金収支内訳表</t>
    <phoneticPr fontId="4"/>
  </si>
  <si>
    <t>（自）平成29年4月1日  （至）平成30年3月31日</t>
    <phoneticPr fontId="4"/>
  </si>
  <si>
    <t>（単位：円）</t>
    <phoneticPr fontId="4"/>
  </si>
  <si>
    <t>松江市社会福祉協議会公益事業</t>
    <phoneticPr fontId="1"/>
  </si>
  <si>
    <t>当期末支払資金残高（１０）＋（１１）</t>
    <phoneticPr fontId="1"/>
  </si>
  <si>
    <t>障害福祉サービス等事業収入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</si>
</sst>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/>
    </xf>
    <xf numFmtId="0" fontId="7" fillId="0" borderId="6" xfId="2" applyFont="1" applyFill="1" applyBorder="1" applyAlignment="1">
      <alignment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 textRotation="255"/>
    </xf>
    <xf numFmtId="0" fontId="7" fillId="0" borderId="6" xfId="2" applyFont="1" applyFill="1" applyBorder="1" applyAlignment="1">
      <alignment vertical="center" textRotation="255"/>
    </xf>
    <xf numFmtId="0" fontId="7" fillId="0" borderId="7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H4" sqref="H4"/>
    </sheetView>
  </sheetViews>
  <sheetFormatPr defaultRowHeight="13.5"/>
  <cols>
    <col min="1" max="3" width="2.875" customWidth="1"/>
    <col min="4" max="4" width="44.375" customWidth="1"/>
    <col min="5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2"/>
      <c r="D2" s="2"/>
      <c r="E2" s="2"/>
      <c r="F2" s="2"/>
      <c r="G2" s="3"/>
      <c r="H2" s="4"/>
      <c r="I2" s="4" t="s">
        <v>0</v>
      </c>
    </row>
    <row r="3" spans="2:9" ht="21">
      <c r="B3" s="31" t="s">
        <v>1</v>
      </c>
      <c r="C3" s="31"/>
      <c r="D3" s="31"/>
      <c r="E3" s="31"/>
      <c r="F3" s="31"/>
      <c r="G3" s="31"/>
      <c r="H3" s="31"/>
      <c r="I3" s="31"/>
    </row>
    <row r="4" spans="2:9" ht="14.25">
      <c r="B4" s="5"/>
      <c r="C4" s="5"/>
      <c r="D4" s="5"/>
      <c r="E4" s="5"/>
      <c r="F4" s="5"/>
      <c r="G4" s="5"/>
      <c r="H4" s="3"/>
      <c r="I4" s="3"/>
    </row>
    <row r="5" spans="2:9" ht="21">
      <c r="B5" s="32" t="s">
        <v>2</v>
      </c>
      <c r="C5" s="32"/>
      <c r="D5" s="32"/>
      <c r="E5" s="32"/>
      <c r="F5" s="32"/>
      <c r="G5" s="32"/>
      <c r="H5" s="32"/>
      <c r="I5" s="32"/>
    </row>
    <row r="6" spans="2:9" ht="15.75">
      <c r="B6" s="6"/>
      <c r="C6" s="6"/>
      <c r="D6" s="6"/>
      <c r="E6" s="6"/>
      <c r="F6" s="6"/>
      <c r="G6" s="3"/>
      <c r="H6" s="3"/>
      <c r="I6" s="6" t="s">
        <v>3</v>
      </c>
    </row>
    <row r="7" spans="2:9" ht="28.5">
      <c r="B7" s="33" t="s">
        <v>4</v>
      </c>
      <c r="C7" s="34"/>
      <c r="D7" s="35"/>
      <c r="E7" s="7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9" ht="14.25">
      <c r="B8" s="28" t="s">
        <v>10</v>
      </c>
      <c r="C8" s="28" t="s">
        <v>11</v>
      </c>
      <c r="D8" s="9" t="s">
        <v>12</v>
      </c>
      <c r="E8" s="10">
        <v>15700</v>
      </c>
      <c r="F8" s="10">
        <v>158594880</v>
      </c>
      <c r="G8" s="10">
        <f>+E8+F8</f>
        <v>158610580</v>
      </c>
      <c r="H8" s="11"/>
      <c r="I8" s="10">
        <f>G8-H8</f>
        <v>158610580</v>
      </c>
    </row>
    <row r="9" spans="2:9" ht="14.25">
      <c r="B9" s="29"/>
      <c r="C9" s="29"/>
      <c r="D9" s="12" t="s">
        <v>61</v>
      </c>
      <c r="E9" s="13"/>
      <c r="F9" s="13">
        <v>16304010</v>
      </c>
      <c r="G9" s="13">
        <f t="shared" ref="G9:G48" si="0">+E9+F9</f>
        <v>16304010</v>
      </c>
      <c r="H9" s="14"/>
      <c r="I9" s="13">
        <f t="shared" ref="I9:I48" si="1">G9-H9</f>
        <v>16304010</v>
      </c>
    </row>
    <row r="10" spans="2:9" ht="14.25">
      <c r="B10" s="29"/>
      <c r="C10" s="29"/>
      <c r="D10" s="12" t="s">
        <v>14</v>
      </c>
      <c r="E10" s="13">
        <v>29139754</v>
      </c>
      <c r="F10" s="13"/>
      <c r="G10" s="13">
        <f t="shared" si="0"/>
        <v>29139754</v>
      </c>
      <c r="H10" s="14"/>
      <c r="I10" s="13">
        <f t="shared" si="1"/>
        <v>29139754</v>
      </c>
    </row>
    <row r="11" spans="2:9" ht="14.25">
      <c r="B11" s="29"/>
      <c r="C11" s="29"/>
      <c r="D11" s="12" t="s">
        <v>15</v>
      </c>
      <c r="E11" s="13">
        <v>31944962</v>
      </c>
      <c r="F11" s="13"/>
      <c r="G11" s="13">
        <f t="shared" si="0"/>
        <v>31944962</v>
      </c>
      <c r="H11" s="14"/>
      <c r="I11" s="13">
        <f t="shared" si="1"/>
        <v>31944962</v>
      </c>
    </row>
    <row r="12" spans="2:9" ht="14.25">
      <c r="B12" s="29"/>
      <c r="C12" s="29"/>
      <c r="D12" s="12" t="s">
        <v>16</v>
      </c>
      <c r="E12" s="13">
        <v>205185254</v>
      </c>
      <c r="F12" s="13"/>
      <c r="G12" s="13">
        <f t="shared" si="0"/>
        <v>205185254</v>
      </c>
      <c r="H12" s="14"/>
      <c r="I12" s="13">
        <f t="shared" si="1"/>
        <v>205185254</v>
      </c>
    </row>
    <row r="13" spans="2:9" ht="14.25">
      <c r="B13" s="29"/>
      <c r="C13" s="29"/>
      <c r="D13" s="12" t="s">
        <v>17</v>
      </c>
      <c r="E13" s="13">
        <v>179087199</v>
      </c>
      <c r="F13" s="13"/>
      <c r="G13" s="13">
        <f t="shared" si="0"/>
        <v>179087199</v>
      </c>
      <c r="H13" s="14"/>
      <c r="I13" s="13">
        <f t="shared" si="1"/>
        <v>179087199</v>
      </c>
    </row>
    <row r="14" spans="2:9" ht="14.25">
      <c r="B14" s="29"/>
      <c r="C14" s="29"/>
      <c r="D14" s="12" t="s">
        <v>18</v>
      </c>
      <c r="E14" s="13">
        <v>1524020</v>
      </c>
      <c r="F14" s="13"/>
      <c r="G14" s="13">
        <f t="shared" si="0"/>
        <v>1524020</v>
      </c>
      <c r="H14" s="14"/>
      <c r="I14" s="13">
        <f t="shared" si="1"/>
        <v>1524020</v>
      </c>
    </row>
    <row r="15" spans="2:9" ht="14.25">
      <c r="B15" s="29"/>
      <c r="C15" s="29"/>
      <c r="D15" s="12" t="s">
        <v>19</v>
      </c>
      <c r="E15" s="13">
        <v>10876784</v>
      </c>
      <c r="F15" s="13">
        <v>723700</v>
      </c>
      <c r="G15" s="13">
        <f t="shared" si="0"/>
        <v>11600484</v>
      </c>
      <c r="H15" s="14"/>
      <c r="I15" s="13">
        <f t="shared" si="1"/>
        <v>11600484</v>
      </c>
    </row>
    <row r="16" spans="2:9" ht="14.25">
      <c r="B16" s="29"/>
      <c r="C16" s="29"/>
      <c r="D16" s="12" t="s">
        <v>20</v>
      </c>
      <c r="E16" s="13">
        <v>3521720</v>
      </c>
      <c r="F16" s="13"/>
      <c r="G16" s="13">
        <f t="shared" si="0"/>
        <v>3521720</v>
      </c>
      <c r="H16" s="14"/>
      <c r="I16" s="13">
        <f t="shared" si="1"/>
        <v>3521720</v>
      </c>
    </row>
    <row r="17" spans="2:9" ht="14.25">
      <c r="B17" s="29"/>
      <c r="C17" s="29"/>
      <c r="D17" s="12" t="s">
        <v>21</v>
      </c>
      <c r="E17" s="13">
        <v>222098</v>
      </c>
      <c r="F17" s="13"/>
      <c r="G17" s="13">
        <f t="shared" si="0"/>
        <v>222098</v>
      </c>
      <c r="H17" s="14"/>
      <c r="I17" s="13">
        <f t="shared" si="1"/>
        <v>222098</v>
      </c>
    </row>
    <row r="18" spans="2:9" ht="14.25">
      <c r="B18" s="29"/>
      <c r="C18" s="29"/>
      <c r="D18" s="12" t="s">
        <v>22</v>
      </c>
      <c r="E18" s="13">
        <v>8798451</v>
      </c>
      <c r="F18" s="13">
        <v>285760</v>
      </c>
      <c r="G18" s="13">
        <f t="shared" si="0"/>
        <v>9084211</v>
      </c>
      <c r="H18" s="15"/>
      <c r="I18" s="13">
        <f t="shared" si="1"/>
        <v>9084211</v>
      </c>
    </row>
    <row r="19" spans="2:9" ht="14.25">
      <c r="B19" s="29"/>
      <c r="C19" s="30"/>
      <c r="D19" s="16" t="s">
        <v>23</v>
      </c>
      <c r="E19" s="17">
        <f>+E8+E9+E10+E11+E12+E13+E14+E15+E16+E17+E18</f>
        <v>470315942</v>
      </c>
      <c r="F19" s="17">
        <f>+F8+F9+F10+F11+F12+F13+F14+F15+F16+F17+F18</f>
        <v>175908350</v>
      </c>
      <c r="G19" s="17">
        <f t="shared" si="0"/>
        <v>646224292</v>
      </c>
      <c r="H19" s="18">
        <f>+H8+H9+H10+H11+H12+H13+H14+H15+H16+H17+H18</f>
        <v>0</v>
      </c>
      <c r="I19" s="17">
        <f t="shared" si="1"/>
        <v>646224292</v>
      </c>
    </row>
    <row r="20" spans="2:9" ht="14.25">
      <c r="B20" s="29"/>
      <c r="C20" s="28" t="s">
        <v>24</v>
      </c>
      <c r="D20" s="12" t="s">
        <v>25</v>
      </c>
      <c r="E20" s="13">
        <v>351611573</v>
      </c>
      <c r="F20" s="13">
        <v>141814354</v>
      </c>
      <c r="G20" s="13">
        <f t="shared" si="0"/>
        <v>493425927</v>
      </c>
      <c r="H20" s="11"/>
      <c r="I20" s="13">
        <f t="shared" si="1"/>
        <v>493425927</v>
      </c>
    </row>
    <row r="21" spans="2:9" ht="14.25">
      <c r="B21" s="29"/>
      <c r="C21" s="29"/>
      <c r="D21" s="12" t="s">
        <v>26</v>
      </c>
      <c r="E21" s="13">
        <v>54562359</v>
      </c>
      <c r="F21" s="13">
        <v>22642390</v>
      </c>
      <c r="G21" s="13">
        <f t="shared" si="0"/>
        <v>77204749</v>
      </c>
      <c r="H21" s="14"/>
      <c r="I21" s="13">
        <f t="shared" si="1"/>
        <v>77204749</v>
      </c>
    </row>
    <row r="22" spans="2:9" ht="14.25">
      <c r="B22" s="29"/>
      <c r="C22" s="29"/>
      <c r="D22" s="12" t="s">
        <v>27</v>
      </c>
      <c r="E22" s="13">
        <v>38014436</v>
      </c>
      <c r="F22" s="13">
        <v>505576</v>
      </c>
      <c r="G22" s="13">
        <f t="shared" si="0"/>
        <v>38520012</v>
      </c>
      <c r="H22" s="14"/>
      <c r="I22" s="13">
        <f t="shared" si="1"/>
        <v>38520012</v>
      </c>
    </row>
    <row r="23" spans="2:9" ht="14.25">
      <c r="B23" s="29"/>
      <c r="C23" s="29"/>
      <c r="D23" s="12" t="s">
        <v>28</v>
      </c>
      <c r="E23" s="13"/>
      <c r="F23" s="13">
        <v>158316</v>
      </c>
      <c r="G23" s="13">
        <f t="shared" si="0"/>
        <v>158316</v>
      </c>
      <c r="H23" s="14"/>
      <c r="I23" s="13">
        <f t="shared" si="1"/>
        <v>158316</v>
      </c>
    </row>
    <row r="24" spans="2:9" ht="14.25">
      <c r="B24" s="29"/>
      <c r="C24" s="29"/>
      <c r="D24" s="12" t="s">
        <v>29</v>
      </c>
      <c r="E24" s="13">
        <v>1927600</v>
      </c>
      <c r="F24" s="13"/>
      <c r="G24" s="13">
        <f t="shared" si="0"/>
        <v>1927600</v>
      </c>
      <c r="H24" s="14"/>
      <c r="I24" s="13">
        <f t="shared" si="1"/>
        <v>1927600</v>
      </c>
    </row>
    <row r="25" spans="2:9" ht="14.25">
      <c r="B25" s="29"/>
      <c r="C25" s="29"/>
      <c r="D25" s="12" t="s">
        <v>30</v>
      </c>
      <c r="E25" s="13">
        <v>51807297</v>
      </c>
      <c r="F25" s="13"/>
      <c r="G25" s="13">
        <f t="shared" si="0"/>
        <v>51807297</v>
      </c>
      <c r="H25" s="14"/>
      <c r="I25" s="13">
        <f t="shared" si="1"/>
        <v>51807297</v>
      </c>
    </row>
    <row r="26" spans="2:9" ht="14.25">
      <c r="B26" s="29"/>
      <c r="C26" s="29"/>
      <c r="D26" s="12" t="s">
        <v>31</v>
      </c>
      <c r="E26" s="13">
        <v>99920</v>
      </c>
      <c r="F26" s="13"/>
      <c r="G26" s="13">
        <f t="shared" si="0"/>
        <v>99920</v>
      </c>
      <c r="H26" s="15"/>
      <c r="I26" s="13">
        <f t="shared" si="1"/>
        <v>99920</v>
      </c>
    </row>
    <row r="27" spans="2:9" ht="14.25">
      <c r="B27" s="29"/>
      <c r="C27" s="30"/>
      <c r="D27" s="16" t="s">
        <v>32</v>
      </c>
      <c r="E27" s="17">
        <f>+E20+E21+E22+E23+E24+E25+E26</f>
        <v>498023185</v>
      </c>
      <c r="F27" s="17">
        <f>+F20+F21+F22+F23+F24+F25+F26</f>
        <v>165120636</v>
      </c>
      <c r="G27" s="17">
        <f t="shared" si="0"/>
        <v>663143821</v>
      </c>
      <c r="H27" s="18">
        <f>+H20+H21+H22+H23+H24+H25+H26</f>
        <v>0</v>
      </c>
      <c r="I27" s="17">
        <f t="shared" si="1"/>
        <v>663143821</v>
      </c>
    </row>
    <row r="28" spans="2:9" ht="14.25">
      <c r="B28" s="30"/>
      <c r="C28" s="19" t="s">
        <v>33</v>
      </c>
      <c r="D28" s="20"/>
      <c r="E28" s="21">
        <f xml:space="preserve"> +E19 - E27</f>
        <v>-27707243</v>
      </c>
      <c r="F28" s="21">
        <f xml:space="preserve"> +F19 - F27</f>
        <v>10787714</v>
      </c>
      <c r="G28" s="21">
        <f t="shared" si="0"/>
        <v>-16919529</v>
      </c>
      <c r="H28" s="18">
        <f xml:space="preserve"> +H19 - H27</f>
        <v>0</v>
      </c>
      <c r="I28" s="21">
        <f t="shared" si="1"/>
        <v>-16919529</v>
      </c>
    </row>
    <row r="29" spans="2:9" ht="30">
      <c r="B29" s="28" t="s">
        <v>34</v>
      </c>
      <c r="C29" s="22" t="s">
        <v>11</v>
      </c>
      <c r="D29" s="16" t="s">
        <v>35</v>
      </c>
      <c r="E29" s="17">
        <f>0</f>
        <v>0</v>
      </c>
      <c r="F29" s="17">
        <f>0</f>
        <v>0</v>
      </c>
      <c r="G29" s="17">
        <f t="shared" si="0"/>
        <v>0</v>
      </c>
      <c r="H29" s="18">
        <f>0</f>
        <v>0</v>
      </c>
      <c r="I29" s="17">
        <f t="shared" si="1"/>
        <v>0</v>
      </c>
    </row>
    <row r="30" spans="2:9" ht="14.25">
      <c r="B30" s="29"/>
      <c r="C30" s="28" t="s">
        <v>24</v>
      </c>
      <c r="D30" s="12" t="s">
        <v>36</v>
      </c>
      <c r="E30" s="13">
        <v>1510244</v>
      </c>
      <c r="F30" s="13"/>
      <c r="G30" s="13">
        <f t="shared" si="0"/>
        <v>1510244</v>
      </c>
      <c r="H30" s="18"/>
      <c r="I30" s="13">
        <f t="shared" si="1"/>
        <v>1510244</v>
      </c>
    </row>
    <row r="31" spans="2:9" ht="14.25">
      <c r="B31" s="29"/>
      <c r="C31" s="30"/>
      <c r="D31" s="16" t="s">
        <v>37</v>
      </c>
      <c r="E31" s="17">
        <f>+E30</f>
        <v>1510244</v>
      </c>
      <c r="F31" s="17">
        <f>+F30</f>
        <v>0</v>
      </c>
      <c r="G31" s="17">
        <f t="shared" si="0"/>
        <v>1510244</v>
      </c>
      <c r="H31" s="18">
        <f>+H30</f>
        <v>0</v>
      </c>
      <c r="I31" s="17">
        <f t="shared" si="1"/>
        <v>1510244</v>
      </c>
    </row>
    <row r="32" spans="2:9" ht="14.25">
      <c r="B32" s="30"/>
      <c r="C32" s="23" t="s">
        <v>38</v>
      </c>
      <c r="D32" s="20"/>
      <c r="E32" s="21">
        <f xml:space="preserve"> +E29 - E31</f>
        <v>-1510244</v>
      </c>
      <c r="F32" s="21">
        <f xml:space="preserve"> +F29 - F31</f>
        <v>0</v>
      </c>
      <c r="G32" s="21">
        <f t="shared" si="0"/>
        <v>-1510244</v>
      </c>
      <c r="H32" s="18">
        <f xml:space="preserve"> +H29 - H31</f>
        <v>0</v>
      </c>
      <c r="I32" s="21">
        <f t="shared" si="1"/>
        <v>-1510244</v>
      </c>
    </row>
    <row r="33" spans="2:9" ht="14.25">
      <c r="B33" s="28" t="s">
        <v>39</v>
      </c>
      <c r="C33" s="28" t="s">
        <v>11</v>
      </c>
      <c r="D33" s="12" t="s">
        <v>40</v>
      </c>
      <c r="E33" s="13">
        <v>19700000</v>
      </c>
      <c r="F33" s="13"/>
      <c r="G33" s="13">
        <f t="shared" si="0"/>
        <v>19700000</v>
      </c>
      <c r="H33" s="11"/>
      <c r="I33" s="13">
        <f t="shared" si="1"/>
        <v>19700000</v>
      </c>
    </row>
    <row r="34" spans="2:9" ht="14.25">
      <c r="B34" s="29"/>
      <c r="C34" s="29"/>
      <c r="D34" s="12" t="s">
        <v>41</v>
      </c>
      <c r="E34" s="13">
        <v>10500000</v>
      </c>
      <c r="F34" s="13"/>
      <c r="G34" s="13">
        <f t="shared" si="0"/>
        <v>10500000</v>
      </c>
      <c r="H34" s="14"/>
      <c r="I34" s="13">
        <f t="shared" si="1"/>
        <v>10500000</v>
      </c>
    </row>
    <row r="35" spans="2:9" ht="14.25">
      <c r="B35" s="29"/>
      <c r="C35" s="29"/>
      <c r="D35" s="12" t="s">
        <v>42</v>
      </c>
      <c r="E35" s="13">
        <v>15856377</v>
      </c>
      <c r="F35" s="13"/>
      <c r="G35" s="13">
        <f t="shared" si="0"/>
        <v>15856377</v>
      </c>
      <c r="H35" s="14"/>
      <c r="I35" s="13">
        <f t="shared" si="1"/>
        <v>15856377</v>
      </c>
    </row>
    <row r="36" spans="2:9" ht="14.25">
      <c r="B36" s="29"/>
      <c r="C36" s="29"/>
      <c r="D36" s="12" t="s">
        <v>43</v>
      </c>
      <c r="E36" s="13">
        <v>98271930</v>
      </c>
      <c r="F36" s="13"/>
      <c r="G36" s="13">
        <f t="shared" si="0"/>
        <v>98271930</v>
      </c>
      <c r="H36" s="14"/>
      <c r="I36" s="13">
        <f t="shared" si="1"/>
        <v>98271930</v>
      </c>
    </row>
    <row r="37" spans="2:9" ht="14.25">
      <c r="B37" s="29"/>
      <c r="C37" s="29"/>
      <c r="D37" s="12" t="s">
        <v>44</v>
      </c>
      <c r="E37" s="13">
        <v>15502310</v>
      </c>
      <c r="F37" s="13"/>
      <c r="G37" s="13">
        <f t="shared" si="0"/>
        <v>15502310</v>
      </c>
      <c r="H37" s="15"/>
      <c r="I37" s="13">
        <f t="shared" si="1"/>
        <v>15502310</v>
      </c>
    </row>
    <row r="38" spans="2:9" ht="14.25">
      <c r="B38" s="29"/>
      <c r="C38" s="30"/>
      <c r="D38" s="16" t="s">
        <v>45</v>
      </c>
      <c r="E38" s="17">
        <f>+E33+E34+E35+E36+E37</f>
        <v>159830617</v>
      </c>
      <c r="F38" s="17">
        <f>+F33+F34+F35+F36+F37</f>
        <v>0</v>
      </c>
      <c r="G38" s="17">
        <f t="shared" si="0"/>
        <v>159830617</v>
      </c>
      <c r="H38" s="18">
        <f>+H33+H34+H35+H36+H37</f>
        <v>0</v>
      </c>
      <c r="I38" s="17">
        <f t="shared" si="1"/>
        <v>159830617</v>
      </c>
    </row>
    <row r="39" spans="2:9" ht="14.25">
      <c r="B39" s="29"/>
      <c r="C39" s="28" t="s">
        <v>24</v>
      </c>
      <c r="D39" s="12" t="s">
        <v>46</v>
      </c>
      <c r="E39" s="13">
        <v>10500000</v>
      </c>
      <c r="F39" s="13"/>
      <c r="G39" s="13">
        <f t="shared" si="0"/>
        <v>10500000</v>
      </c>
      <c r="H39" s="11"/>
      <c r="I39" s="13">
        <f t="shared" si="1"/>
        <v>10500000</v>
      </c>
    </row>
    <row r="40" spans="2:9" ht="14.25">
      <c r="B40" s="29"/>
      <c r="C40" s="29"/>
      <c r="D40" s="12" t="s">
        <v>47</v>
      </c>
      <c r="E40" s="13">
        <v>97000000</v>
      </c>
      <c r="F40" s="13"/>
      <c r="G40" s="13">
        <f t="shared" si="0"/>
        <v>97000000</v>
      </c>
      <c r="H40" s="14"/>
      <c r="I40" s="13">
        <f t="shared" si="1"/>
        <v>97000000</v>
      </c>
    </row>
    <row r="41" spans="2:9" ht="14.25">
      <c r="B41" s="29"/>
      <c r="C41" s="29"/>
      <c r="D41" s="24" t="s">
        <v>48</v>
      </c>
      <c r="E41" s="25"/>
      <c r="F41" s="25"/>
      <c r="G41" s="25">
        <f t="shared" si="0"/>
        <v>0</v>
      </c>
      <c r="H41" s="14"/>
      <c r="I41" s="25">
        <f t="shared" si="1"/>
        <v>0</v>
      </c>
    </row>
    <row r="42" spans="2:9" ht="14.25">
      <c r="B42" s="29"/>
      <c r="C42" s="29"/>
      <c r="D42" s="24" t="s">
        <v>49</v>
      </c>
      <c r="E42" s="25"/>
      <c r="F42" s="25">
        <v>98271930</v>
      </c>
      <c r="G42" s="25">
        <f t="shared" si="0"/>
        <v>98271930</v>
      </c>
      <c r="H42" s="14"/>
      <c r="I42" s="25">
        <f t="shared" si="1"/>
        <v>98271930</v>
      </c>
    </row>
    <row r="43" spans="2:9" ht="14.25">
      <c r="B43" s="29"/>
      <c r="C43" s="29"/>
      <c r="D43" s="24" t="s">
        <v>50</v>
      </c>
      <c r="E43" s="25">
        <v>26519190</v>
      </c>
      <c r="F43" s="25"/>
      <c r="G43" s="25">
        <f t="shared" si="0"/>
        <v>26519190</v>
      </c>
      <c r="H43" s="15"/>
      <c r="I43" s="25">
        <f t="shared" si="1"/>
        <v>26519190</v>
      </c>
    </row>
    <row r="44" spans="2:9" ht="14.25">
      <c r="B44" s="29"/>
      <c r="C44" s="30"/>
      <c r="D44" s="26" t="s">
        <v>51</v>
      </c>
      <c r="E44" s="27">
        <f>+E39+E40+E41+E42+E43</f>
        <v>134019190</v>
      </c>
      <c r="F44" s="27">
        <f>+F39+F40+F41+F42+F43</f>
        <v>98271930</v>
      </c>
      <c r="G44" s="27">
        <f t="shared" si="0"/>
        <v>232291120</v>
      </c>
      <c r="H44" s="18">
        <f>+H39+H40+H41+H42+H43</f>
        <v>0</v>
      </c>
      <c r="I44" s="27">
        <f t="shared" si="1"/>
        <v>232291120</v>
      </c>
    </row>
    <row r="45" spans="2:9" ht="14.25">
      <c r="B45" s="30"/>
      <c r="C45" s="23" t="s">
        <v>52</v>
      </c>
      <c r="D45" s="20"/>
      <c r="E45" s="21">
        <f xml:space="preserve"> +E38 - E44</f>
        <v>25811427</v>
      </c>
      <c r="F45" s="21">
        <f xml:space="preserve"> +F38 - F44</f>
        <v>-98271930</v>
      </c>
      <c r="G45" s="21">
        <f t="shared" si="0"/>
        <v>-72460503</v>
      </c>
      <c r="H45" s="18">
        <f xml:space="preserve"> +H38 - H44</f>
        <v>0</v>
      </c>
      <c r="I45" s="21">
        <f t="shared" si="1"/>
        <v>-72460503</v>
      </c>
    </row>
    <row r="46" spans="2:9" ht="14.25">
      <c r="B46" s="23" t="s">
        <v>53</v>
      </c>
      <c r="C46" s="19"/>
      <c r="D46" s="20"/>
      <c r="E46" s="21">
        <f xml:space="preserve"> +E28 +E32 +E45</f>
        <v>-3406060</v>
      </c>
      <c r="F46" s="21">
        <f xml:space="preserve"> +F28 +F32 +F45</f>
        <v>-87484216</v>
      </c>
      <c r="G46" s="21">
        <f t="shared" si="0"/>
        <v>-90890276</v>
      </c>
      <c r="H46" s="18">
        <f xml:space="preserve"> +H28 +H32 +H45</f>
        <v>0</v>
      </c>
      <c r="I46" s="21">
        <f t="shared" si="1"/>
        <v>-90890276</v>
      </c>
    </row>
    <row r="47" spans="2:9" ht="14.25">
      <c r="B47" s="23" t="s">
        <v>54</v>
      </c>
      <c r="C47" s="19"/>
      <c r="D47" s="20"/>
      <c r="E47" s="21">
        <v>31151644</v>
      </c>
      <c r="F47" s="21">
        <v>164650329</v>
      </c>
      <c r="G47" s="21">
        <f t="shared" si="0"/>
        <v>195801973</v>
      </c>
      <c r="H47" s="18"/>
      <c r="I47" s="21">
        <f t="shared" si="1"/>
        <v>195801973</v>
      </c>
    </row>
    <row r="48" spans="2:9" ht="14.25">
      <c r="B48" s="23" t="s">
        <v>55</v>
      </c>
      <c r="C48" s="19"/>
      <c r="D48" s="20"/>
      <c r="E48" s="21">
        <f xml:space="preserve"> +E46 +E47</f>
        <v>27745584</v>
      </c>
      <c r="F48" s="21">
        <f xml:space="preserve"> +F46 +F47</f>
        <v>77166113</v>
      </c>
      <c r="G48" s="21">
        <f t="shared" si="0"/>
        <v>104911697</v>
      </c>
      <c r="H48" s="18">
        <f xml:space="preserve"> +H46 +H47</f>
        <v>0</v>
      </c>
      <c r="I48" s="21">
        <f t="shared" si="1"/>
        <v>104911697</v>
      </c>
    </row>
  </sheetData>
  <mergeCells count="11">
    <mergeCell ref="B3:I3"/>
    <mergeCell ref="B5:I5"/>
    <mergeCell ref="B7:D7"/>
    <mergeCell ref="B8:B28"/>
    <mergeCell ref="C8:C19"/>
    <mergeCell ref="C20:C27"/>
    <mergeCell ref="B29:B32"/>
    <mergeCell ref="C30:C31"/>
    <mergeCell ref="B33:B45"/>
    <mergeCell ref="C33:C38"/>
    <mergeCell ref="C39:C44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31" t="s">
        <v>56</v>
      </c>
      <c r="C3" s="31"/>
      <c r="D3" s="31"/>
      <c r="E3" s="31"/>
      <c r="F3" s="31"/>
      <c r="G3" s="31"/>
      <c r="H3" s="31"/>
    </row>
    <row r="4" spans="2:8" ht="14.25">
      <c r="B4" s="5"/>
      <c r="C4" s="5"/>
      <c r="D4" s="5"/>
      <c r="E4" s="5"/>
      <c r="F4" s="5"/>
      <c r="G4" s="3"/>
      <c r="H4" s="3"/>
    </row>
    <row r="5" spans="2:8" ht="21">
      <c r="B5" s="32" t="s">
        <v>57</v>
      </c>
      <c r="C5" s="32"/>
      <c r="D5" s="32"/>
      <c r="E5" s="32"/>
      <c r="F5" s="32"/>
      <c r="G5" s="32"/>
      <c r="H5" s="32"/>
    </row>
    <row r="6" spans="2:8" ht="15.75">
      <c r="B6" s="6"/>
      <c r="C6" s="6"/>
      <c r="D6" s="6"/>
      <c r="E6" s="6"/>
      <c r="F6" s="3"/>
      <c r="G6" s="3"/>
      <c r="H6" s="6" t="s">
        <v>58</v>
      </c>
    </row>
    <row r="7" spans="2:8" ht="28.5">
      <c r="B7" s="33" t="s">
        <v>4</v>
      </c>
      <c r="C7" s="34"/>
      <c r="D7" s="35"/>
      <c r="E7" s="7" t="s">
        <v>59</v>
      </c>
      <c r="F7" s="8" t="s">
        <v>7</v>
      </c>
      <c r="G7" s="8" t="s">
        <v>8</v>
      </c>
      <c r="H7" s="8" t="s">
        <v>9</v>
      </c>
    </row>
    <row r="8" spans="2:8" ht="14.25">
      <c r="B8" s="28" t="s">
        <v>10</v>
      </c>
      <c r="C8" s="28" t="s">
        <v>11</v>
      </c>
      <c r="D8" s="9" t="s">
        <v>12</v>
      </c>
      <c r="E8" s="10">
        <v>116603700</v>
      </c>
      <c r="F8" s="10">
        <f>+E8</f>
        <v>116603700</v>
      </c>
      <c r="G8" s="11"/>
      <c r="H8" s="10">
        <f>F8-G8</f>
        <v>116603700</v>
      </c>
    </row>
    <row r="9" spans="2:8" ht="14.25">
      <c r="B9" s="29"/>
      <c r="C9" s="29"/>
      <c r="D9" s="12" t="s">
        <v>13</v>
      </c>
      <c r="E9" s="13"/>
      <c r="F9" s="13">
        <f t="shared" ref="F9:F48" si="0">+E9</f>
        <v>0</v>
      </c>
      <c r="G9" s="14"/>
      <c r="H9" s="13">
        <f t="shared" ref="H9:H48" si="1">F9-G9</f>
        <v>0</v>
      </c>
    </row>
    <row r="10" spans="2:8" ht="14.25">
      <c r="B10" s="29"/>
      <c r="C10" s="29"/>
      <c r="D10" s="12" t="s">
        <v>14</v>
      </c>
      <c r="E10" s="13"/>
      <c r="F10" s="13">
        <f t="shared" si="0"/>
        <v>0</v>
      </c>
      <c r="G10" s="14"/>
      <c r="H10" s="13">
        <f t="shared" si="1"/>
        <v>0</v>
      </c>
    </row>
    <row r="11" spans="2:8" ht="14.25">
      <c r="B11" s="29"/>
      <c r="C11" s="29"/>
      <c r="D11" s="12" t="s">
        <v>15</v>
      </c>
      <c r="E11" s="13"/>
      <c r="F11" s="13">
        <f t="shared" si="0"/>
        <v>0</v>
      </c>
      <c r="G11" s="14"/>
      <c r="H11" s="13">
        <f t="shared" si="1"/>
        <v>0</v>
      </c>
    </row>
    <row r="12" spans="2:8" ht="14.25">
      <c r="B12" s="29"/>
      <c r="C12" s="29"/>
      <c r="D12" s="12" t="s">
        <v>16</v>
      </c>
      <c r="E12" s="13">
        <v>960042</v>
      </c>
      <c r="F12" s="13">
        <f t="shared" si="0"/>
        <v>960042</v>
      </c>
      <c r="G12" s="14"/>
      <c r="H12" s="13">
        <f t="shared" si="1"/>
        <v>960042</v>
      </c>
    </row>
    <row r="13" spans="2:8" ht="14.25">
      <c r="B13" s="29"/>
      <c r="C13" s="29"/>
      <c r="D13" s="12" t="s">
        <v>17</v>
      </c>
      <c r="E13" s="13">
        <v>335629148</v>
      </c>
      <c r="F13" s="13">
        <f t="shared" si="0"/>
        <v>335629148</v>
      </c>
      <c r="G13" s="14"/>
      <c r="H13" s="13">
        <f t="shared" si="1"/>
        <v>335629148</v>
      </c>
    </row>
    <row r="14" spans="2:8" ht="14.25">
      <c r="B14" s="29"/>
      <c r="C14" s="29"/>
      <c r="D14" s="12" t="s">
        <v>18</v>
      </c>
      <c r="E14" s="13"/>
      <c r="F14" s="13">
        <f t="shared" si="0"/>
        <v>0</v>
      </c>
      <c r="G14" s="14"/>
      <c r="H14" s="13">
        <f t="shared" si="1"/>
        <v>0</v>
      </c>
    </row>
    <row r="15" spans="2:8" ht="14.25">
      <c r="B15" s="29"/>
      <c r="C15" s="29"/>
      <c r="D15" s="12" t="s">
        <v>19</v>
      </c>
      <c r="E15" s="13">
        <v>4811067</v>
      </c>
      <c r="F15" s="13">
        <f t="shared" si="0"/>
        <v>4811067</v>
      </c>
      <c r="G15" s="14"/>
      <c r="H15" s="13">
        <f t="shared" si="1"/>
        <v>4811067</v>
      </c>
    </row>
    <row r="16" spans="2:8" ht="14.25">
      <c r="B16" s="29"/>
      <c r="C16" s="29"/>
      <c r="D16" s="12" t="s">
        <v>20</v>
      </c>
      <c r="E16" s="13"/>
      <c r="F16" s="13">
        <f t="shared" si="0"/>
        <v>0</v>
      </c>
      <c r="G16" s="14"/>
      <c r="H16" s="13">
        <f t="shared" si="1"/>
        <v>0</v>
      </c>
    </row>
    <row r="17" spans="2:8" ht="14.25">
      <c r="B17" s="29"/>
      <c r="C17" s="29"/>
      <c r="D17" s="12" t="s">
        <v>21</v>
      </c>
      <c r="E17" s="13"/>
      <c r="F17" s="13">
        <f t="shared" si="0"/>
        <v>0</v>
      </c>
      <c r="G17" s="14"/>
      <c r="H17" s="13">
        <f t="shared" si="1"/>
        <v>0</v>
      </c>
    </row>
    <row r="18" spans="2:8" ht="14.25">
      <c r="B18" s="29"/>
      <c r="C18" s="29"/>
      <c r="D18" s="12" t="s">
        <v>22</v>
      </c>
      <c r="E18" s="13">
        <v>27713</v>
      </c>
      <c r="F18" s="13">
        <f t="shared" si="0"/>
        <v>27713</v>
      </c>
      <c r="G18" s="15"/>
      <c r="H18" s="13">
        <f t="shared" si="1"/>
        <v>27713</v>
      </c>
    </row>
    <row r="19" spans="2:8" ht="14.25">
      <c r="B19" s="29"/>
      <c r="C19" s="30"/>
      <c r="D19" s="16" t="s">
        <v>23</v>
      </c>
      <c r="E19" s="17">
        <f>+E8+E9+E10+E11+E12+E13+E14+E15+E16+E17+E18</f>
        <v>458031670</v>
      </c>
      <c r="F19" s="17">
        <f t="shared" si="0"/>
        <v>458031670</v>
      </c>
      <c r="G19" s="18">
        <f>+G8+G9+G10+G11+G12+G13+G14+G15+G16+G17+G18</f>
        <v>0</v>
      </c>
      <c r="H19" s="17">
        <f t="shared" si="1"/>
        <v>458031670</v>
      </c>
    </row>
    <row r="20" spans="2:8" ht="14.25">
      <c r="B20" s="29"/>
      <c r="C20" s="28" t="s">
        <v>24</v>
      </c>
      <c r="D20" s="12" t="s">
        <v>25</v>
      </c>
      <c r="E20" s="13">
        <v>311532435</v>
      </c>
      <c r="F20" s="13">
        <f t="shared" si="0"/>
        <v>311532435</v>
      </c>
      <c r="G20" s="11"/>
      <c r="H20" s="13">
        <f t="shared" si="1"/>
        <v>311532435</v>
      </c>
    </row>
    <row r="21" spans="2:8" ht="14.25">
      <c r="B21" s="29"/>
      <c r="C21" s="29"/>
      <c r="D21" s="12" t="s">
        <v>26</v>
      </c>
      <c r="E21" s="13">
        <v>126861903</v>
      </c>
      <c r="F21" s="13">
        <f t="shared" si="0"/>
        <v>126861903</v>
      </c>
      <c r="G21" s="14"/>
      <c r="H21" s="13">
        <f t="shared" si="1"/>
        <v>126861903</v>
      </c>
    </row>
    <row r="22" spans="2:8" ht="14.25">
      <c r="B22" s="29"/>
      <c r="C22" s="29"/>
      <c r="D22" s="12" t="s">
        <v>27</v>
      </c>
      <c r="E22" s="13">
        <v>895577</v>
      </c>
      <c r="F22" s="13">
        <f t="shared" si="0"/>
        <v>895577</v>
      </c>
      <c r="G22" s="14"/>
      <c r="H22" s="13">
        <f t="shared" si="1"/>
        <v>895577</v>
      </c>
    </row>
    <row r="23" spans="2:8" ht="14.25">
      <c r="B23" s="29"/>
      <c r="C23" s="29"/>
      <c r="D23" s="12" t="s">
        <v>28</v>
      </c>
      <c r="E23" s="13"/>
      <c r="F23" s="13">
        <f t="shared" si="0"/>
        <v>0</v>
      </c>
      <c r="G23" s="14"/>
      <c r="H23" s="13">
        <f t="shared" si="1"/>
        <v>0</v>
      </c>
    </row>
    <row r="24" spans="2:8" ht="14.25">
      <c r="B24" s="29"/>
      <c r="C24" s="29"/>
      <c r="D24" s="12" t="s">
        <v>29</v>
      </c>
      <c r="E24" s="13"/>
      <c r="F24" s="13">
        <f t="shared" si="0"/>
        <v>0</v>
      </c>
      <c r="G24" s="14"/>
      <c r="H24" s="13">
        <f t="shared" si="1"/>
        <v>0</v>
      </c>
    </row>
    <row r="25" spans="2:8" ht="14.25">
      <c r="B25" s="29"/>
      <c r="C25" s="29"/>
      <c r="D25" s="12" t="s">
        <v>30</v>
      </c>
      <c r="E25" s="13"/>
      <c r="F25" s="13">
        <f t="shared" si="0"/>
        <v>0</v>
      </c>
      <c r="G25" s="14"/>
      <c r="H25" s="13">
        <f t="shared" si="1"/>
        <v>0</v>
      </c>
    </row>
    <row r="26" spans="2:8" ht="14.25">
      <c r="B26" s="29"/>
      <c r="C26" s="29"/>
      <c r="D26" s="12" t="s">
        <v>31</v>
      </c>
      <c r="E26" s="13"/>
      <c r="F26" s="13">
        <f t="shared" si="0"/>
        <v>0</v>
      </c>
      <c r="G26" s="15"/>
      <c r="H26" s="13">
        <f t="shared" si="1"/>
        <v>0</v>
      </c>
    </row>
    <row r="27" spans="2:8" ht="14.25">
      <c r="B27" s="29"/>
      <c r="C27" s="30"/>
      <c r="D27" s="16" t="s">
        <v>32</v>
      </c>
      <c r="E27" s="17">
        <f>+E20+E21+E22+E23+E24+E25+E26</f>
        <v>439289915</v>
      </c>
      <c r="F27" s="17">
        <f t="shared" si="0"/>
        <v>439289915</v>
      </c>
      <c r="G27" s="18">
        <f>+G20+G21+G22+G23+G24+G25+G26</f>
        <v>0</v>
      </c>
      <c r="H27" s="17">
        <f t="shared" si="1"/>
        <v>439289915</v>
      </c>
    </row>
    <row r="28" spans="2:8" ht="14.25">
      <c r="B28" s="30"/>
      <c r="C28" s="19" t="s">
        <v>33</v>
      </c>
      <c r="D28" s="20"/>
      <c r="E28" s="21">
        <f xml:space="preserve"> +E19 - E27</f>
        <v>18741755</v>
      </c>
      <c r="F28" s="21">
        <f t="shared" si="0"/>
        <v>18741755</v>
      </c>
      <c r="G28" s="18">
        <f xml:space="preserve"> +G19 - G27</f>
        <v>0</v>
      </c>
      <c r="H28" s="21">
        <f t="shared" si="1"/>
        <v>18741755</v>
      </c>
    </row>
    <row r="29" spans="2:8" ht="30">
      <c r="B29" s="28" t="s">
        <v>34</v>
      </c>
      <c r="C29" s="22" t="s">
        <v>11</v>
      </c>
      <c r="D29" s="16" t="s">
        <v>35</v>
      </c>
      <c r="E29" s="17">
        <f>0</f>
        <v>0</v>
      </c>
      <c r="F29" s="17">
        <f t="shared" si="0"/>
        <v>0</v>
      </c>
      <c r="G29" s="18">
        <f>0</f>
        <v>0</v>
      </c>
      <c r="H29" s="17">
        <f t="shared" si="1"/>
        <v>0</v>
      </c>
    </row>
    <row r="30" spans="2:8" ht="14.25">
      <c r="B30" s="29"/>
      <c r="C30" s="28" t="s">
        <v>24</v>
      </c>
      <c r="D30" s="12" t="s">
        <v>36</v>
      </c>
      <c r="E30" s="13"/>
      <c r="F30" s="13">
        <f t="shared" si="0"/>
        <v>0</v>
      </c>
      <c r="G30" s="18"/>
      <c r="H30" s="13">
        <f t="shared" si="1"/>
        <v>0</v>
      </c>
    </row>
    <row r="31" spans="2:8" ht="14.25">
      <c r="B31" s="29"/>
      <c r="C31" s="30"/>
      <c r="D31" s="16" t="s">
        <v>37</v>
      </c>
      <c r="E31" s="17">
        <f>+E30</f>
        <v>0</v>
      </c>
      <c r="F31" s="17">
        <f t="shared" si="0"/>
        <v>0</v>
      </c>
      <c r="G31" s="18">
        <f>+G30</f>
        <v>0</v>
      </c>
      <c r="H31" s="17">
        <f t="shared" si="1"/>
        <v>0</v>
      </c>
    </row>
    <row r="32" spans="2:8" ht="14.25">
      <c r="B32" s="30"/>
      <c r="C32" s="23" t="s">
        <v>38</v>
      </c>
      <c r="D32" s="20"/>
      <c r="E32" s="21">
        <f xml:space="preserve"> +E29 - E31</f>
        <v>0</v>
      </c>
      <c r="F32" s="21">
        <f t="shared" si="0"/>
        <v>0</v>
      </c>
      <c r="G32" s="18">
        <f xml:space="preserve"> +G29 - G31</f>
        <v>0</v>
      </c>
      <c r="H32" s="21">
        <f t="shared" si="1"/>
        <v>0</v>
      </c>
    </row>
    <row r="33" spans="2:8" ht="14.25">
      <c r="B33" s="28" t="s">
        <v>39</v>
      </c>
      <c r="C33" s="28" t="s">
        <v>11</v>
      </c>
      <c r="D33" s="12" t="s">
        <v>40</v>
      </c>
      <c r="E33" s="13"/>
      <c r="F33" s="13">
        <f t="shared" si="0"/>
        <v>0</v>
      </c>
      <c r="G33" s="11"/>
      <c r="H33" s="13">
        <f t="shared" si="1"/>
        <v>0</v>
      </c>
    </row>
    <row r="34" spans="2:8" ht="14.25">
      <c r="B34" s="29"/>
      <c r="C34" s="29"/>
      <c r="D34" s="12" t="s">
        <v>41</v>
      </c>
      <c r="E34" s="13"/>
      <c r="F34" s="13">
        <f t="shared" si="0"/>
        <v>0</v>
      </c>
      <c r="G34" s="14"/>
      <c r="H34" s="13">
        <f t="shared" si="1"/>
        <v>0</v>
      </c>
    </row>
    <row r="35" spans="2:8" ht="14.25">
      <c r="B35" s="29"/>
      <c r="C35" s="29"/>
      <c r="D35" s="12" t="s">
        <v>42</v>
      </c>
      <c r="E35" s="13"/>
      <c r="F35" s="13">
        <f t="shared" si="0"/>
        <v>0</v>
      </c>
      <c r="G35" s="14"/>
      <c r="H35" s="13">
        <f t="shared" si="1"/>
        <v>0</v>
      </c>
    </row>
    <row r="36" spans="2:8" ht="14.25">
      <c r="B36" s="29"/>
      <c r="C36" s="29"/>
      <c r="D36" s="12" t="s">
        <v>43</v>
      </c>
      <c r="E36" s="13"/>
      <c r="F36" s="13">
        <f t="shared" si="0"/>
        <v>0</v>
      </c>
      <c r="G36" s="14"/>
      <c r="H36" s="13">
        <f t="shared" si="1"/>
        <v>0</v>
      </c>
    </row>
    <row r="37" spans="2:8" ht="14.25">
      <c r="B37" s="29"/>
      <c r="C37" s="29"/>
      <c r="D37" s="12" t="s">
        <v>44</v>
      </c>
      <c r="E37" s="13"/>
      <c r="F37" s="13">
        <f t="shared" si="0"/>
        <v>0</v>
      </c>
      <c r="G37" s="15"/>
      <c r="H37" s="13">
        <f t="shared" si="1"/>
        <v>0</v>
      </c>
    </row>
    <row r="38" spans="2:8" ht="14.25">
      <c r="B38" s="29"/>
      <c r="C38" s="30"/>
      <c r="D38" s="16" t="s">
        <v>45</v>
      </c>
      <c r="E38" s="17">
        <f>+E33+E34+E35+E36+E37</f>
        <v>0</v>
      </c>
      <c r="F38" s="17">
        <f t="shared" si="0"/>
        <v>0</v>
      </c>
      <c r="G38" s="18">
        <f>+G33+G34+G35+G36+G37</f>
        <v>0</v>
      </c>
      <c r="H38" s="17">
        <f t="shared" si="1"/>
        <v>0</v>
      </c>
    </row>
    <row r="39" spans="2:8" ht="14.25">
      <c r="B39" s="29"/>
      <c r="C39" s="28" t="s">
        <v>24</v>
      </c>
      <c r="D39" s="12" t="s">
        <v>46</v>
      </c>
      <c r="E39" s="13"/>
      <c r="F39" s="13">
        <f t="shared" si="0"/>
        <v>0</v>
      </c>
      <c r="G39" s="11"/>
      <c r="H39" s="13">
        <f t="shared" si="1"/>
        <v>0</v>
      </c>
    </row>
    <row r="40" spans="2:8" ht="14.25">
      <c r="B40" s="29"/>
      <c r="C40" s="29"/>
      <c r="D40" s="12" t="s">
        <v>47</v>
      </c>
      <c r="E40" s="13"/>
      <c r="F40" s="13">
        <f t="shared" si="0"/>
        <v>0</v>
      </c>
      <c r="G40" s="14"/>
      <c r="H40" s="13">
        <f t="shared" si="1"/>
        <v>0</v>
      </c>
    </row>
    <row r="41" spans="2:8" ht="14.25">
      <c r="B41" s="29"/>
      <c r="C41" s="29"/>
      <c r="D41" s="24" t="s">
        <v>48</v>
      </c>
      <c r="E41" s="25">
        <v>15856377</v>
      </c>
      <c r="F41" s="25">
        <f t="shared" si="0"/>
        <v>15856377</v>
      </c>
      <c r="G41" s="14"/>
      <c r="H41" s="25">
        <f t="shared" si="1"/>
        <v>15856377</v>
      </c>
    </row>
    <row r="42" spans="2:8" ht="14.25">
      <c r="B42" s="29"/>
      <c r="C42" s="29"/>
      <c r="D42" s="24" t="s">
        <v>49</v>
      </c>
      <c r="E42" s="25"/>
      <c r="F42" s="25">
        <f t="shared" si="0"/>
        <v>0</v>
      </c>
      <c r="G42" s="14"/>
      <c r="H42" s="25">
        <f t="shared" si="1"/>
        <v>0</v>
      </c>
    </row>
    <row r="43" spans="2:8" ht="14.25">
      <c r="B43" s="29"/>
      <c r="C43" s="29"/>
      <c r="D43" s="24" t="s">
        <v>50</v>
      </c>
      <c r="E43" s="25"/>
      <c r="F43" s="25">
        <f t="shared" si="0"/>
        <v>0</v>
      </c>
      <c r="G43" s="15"/>
      <c r="H43" s="25">
        <f t="shared" si="1"/>
        <v>0</v>
      </c>
    </row>
    <row r="44" spans="2:8" ht="14.25">
      <c r="B44" s="29"/>
      <c r="C44" s="30"/>
      <c r="D44" s="26" t="s">
        <v>51</v>
      </c>
      <c r="E44" s="27">
        <f>+E39+E40+E41+E42+E43</f>
        <v>15856377</v>
      </c>
      <c r="F44" s="27">
        <f t="shared" si="0"/>
        <v>15856377</v>
      </c>
      <c r="G44" s="18">
        <f>+G39+G40+G41+G42+G43</f>
        <v>0</v>
      </c>
      <c r="H44" s="27">
        <f t="shared" si="1"/>
        <v>15856377</v>
      </c>
    </row>
    <row r="45" spans="2:8" ht="14.25">
      <c r="B45" s="30"/>
      <c r="C45" s="23" t="s">
        <v>52</v>
      </c>
      <c r="D45" s="20"/>
      <c r="E45" s="21">
        <f xml:space="preserve"> +E38 - E44</f>
        <v>-15856377</v>
      </c>
      <c r="F45" s="21">
        <f t="shared" si="0"/>
        <v>-15856377</v>
      </c>
      <c r="G45" s="18">
        <f xml:space="preserve"> +G38 - G44</f>
        <v>0</v>
      </c>
      <c r="H45" s="21">
        <f t="shared" si="1"/>
        <v>-15856377</v>
      </c>
    </row>
    <row r="46" spans="2:8" ht="14.25">
      <c r="B46" s="23" t="s">
        <v>53</v>
      </c>
      <c r="C46" s="19"/>
      <c r="D46" s="20"/>
      <c r="E46" s="21">
        <f xml:space="preserve"> +E28 +E32 +E45</f>
        <v>2885378</v>
      </c>
      <c r="F46" s="21">
        <f t="shared" si="0"/>
        <v>2885378</v>
      </c>
      <c r="G46" s="18">
        <f xml:space="preserve"> +G28 +G32 +G45</f>
        <v>0</v>
      </c>
      <c r="H46" s="21">
        <f t="shared" si="1"/>
        <v>2885378</v>
      </c>
    </row>
    <row r="47" spans="2:8" ht="14.25">
      <c r="B47" s="23" t="s">
        <v>54</v>
      </c>
      <c r="C47" s="19"/>
      <c r="D47" s="20"/>
      <c r="E47" s="21">
        <v>3824484</v>
      </c>
      <c r="F47" s="21">
        <f t="shared" si="0"/>
        <v>3824484</v>
      </c>
      <c r="G47" s="18"/>
      <c r="H47" s="21">
        <f t="shared" si="1"/>
        <v>3824484</v>
      </c>
    </row>
    <row r="48" spans="2:8" ht="14.25">
      <c r="B48" s="23" t="s">
        <v>60</v>
      </c>
      <c r="C48" s="19"/>
      <c r="D48" s="20"/>
      <c r="E48" s="21">
        <f xml:space="preserve"> +E46 +E47</f>
        <v>6709862</v>
      </c>
      <c r="F48" s="21">
        <f t="shared" si="0"/>
        <v>6709862</v>
      </c>
      <c r="G48" s="18">
        <f xml:space="preserve"> +G46 +G47</f>
        <v>0</v>
      </c>
      <c r="H48" s="21">
        <f t="shared" si="1"/>
        <v>6709862</v>
      </c>
    </row>
  </sheetData>
  <mergeCells count="11">
    <mergeCell ref="B3:H3"/>
    <mergeCell ref="B5:H5"/>
    <mergeCell ref="B7:D7"/>
    <mergeCell ref="B8:B28"/>
    <mergeCell ref="C8:C19"/>
    <mergeCell ref="C20:C27"/>
    <mergeCell ref="B29:B32"/>
    <mergeCell ref="C30:C31"/>
    <mergeCell ref="B33:B45"/>
    <mergeCell ref="C33:C38"/>
    <mergeCell ref="C39:C4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布野 貴嗣</cp:lastModifiedBy>
  <dcterms:created xsi:type="dcterms:W3CDTF">2018-06-26T05:20:01Z</dcterms:created>
  <dcterms:modified xsi:type="dcterms:W3CDTF">2018-07-03T07:04:54Z</dcterms:modified>
</cp:coreProperties>
</file>