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70"/>
  </bookViews>
  <sheets>
    <sheet name="社会福祉事業" sheetId="1" r:id="rId1"/>
    <sheet name="公益事業" sheetId="2" r:id="rId2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2" l="1"/>
  <c r="H67" i="2" s="1"/>
  <c r="F66" i="2"/>
  <c r="H66" i="2" s="1"/>
  <c r="F65" i="2"/>
  <c r="H65" i="2" s="1"/>
  <c r="F64" i="2"/>
  <c r="H64" i="2" s="1"/>
  <c r="F63" i="2"/>
  <c r="H63" i="2" s="1"/>
  <c r="F61" i="2"/>
  <c r="H61" i="2" s="1"/>
  <c r="G58" i="2"/>
  <c r="E58" i="2"/>
  <c r="F58" i="2" s="1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G44" i="2"/>
  <c r="G59" i="2" s="1"/>
  <c r="E44" i="2"/>
  <c r="F44" i="2" s="1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G32" i="2"/>
  <c r="E32" i="2"/>
  <c r="F32" i="2" s="1"/>
  <c r="H32" i="2" s="1"/>
  <c r="G31" i="2"/>
  <c r="G33" i="2" s="1"/>
  <c r="E31" i="2"/>
  <c r="F31" i="2" s="1"/>
  <c r="H31" i="2" s="1"/>
  <c r="F30" i="2"/>
  <c r="H30" i="2" s="1"/>
  <c r="F29" i="2"/>
  <c r="H29" i="2" s="1"/>
  <c r="G27" i="2"/>
  <c r="E27" i="2"/>
  <c r="F27" i="2" s="1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G17" i="2"/>
  <c r="G28" i="2" s="1"/>
  <c r="G34" i="2" s="1"/>
  <c r="G60" i="2" s="1"/>
  <c r="G62" i="2" s="1"/>
  <c r="G68" i="2" s="1"/>
  <c r="E17" i="2"/>
  <c r="F17" i="2" s="1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I67" i="1"/>
  <c r="G67" i="1"/>
  <c r="I66" i="1"/>
  <c r="G66" i="1"/>
  <c r="I65" i="1"/>
  <c r="G65" i="1"/>
  <c r="I64" i="1"/>
  <c r="G64" i="1"/>
  <c r="I63" i="1"/>
  <c r="G63" i="1"/>
  <c r="G61" i="1"/>
  <c r="I61" i="1" s="1"/>
  <c r="H58" i="1"/>
  <c r="F58" i="1"/>
  <c r="E58" i="1"/>
  <c r="G58" i="1" s="1"/>
  <c r="I58" i="1" s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H44" i="1"/>
  <c r="H59" i="1" s="1"/>
  <c r="F44" i="1"/>
  <c r="F59" i="1" s="1"/>
  <c r="E44" i="1"/>
  <c r="G44" i="1" s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E33" i="1"/>
  <c r="H32" i="1"/>
  <c r="F32" i="1"/>
  <c r="E32" i="1"/>
  <c r="G32" i="1" s="1"/>
  <c r="I32" i="1" s="1"/>
  <c r="H31" i="1"/>
  <c r="H33" i="1" s="1"/>
  <c r="G31" i="1"/>
  <c r="I31" i="1" s="1"/>
  <c r="F31" i="1"/>
  <c r="F33" i="1" s="1"/>
  <c r="E31" i="1"/>
  <c r="G30" i="1"/>
  <c r="I30" i="1" s="1"/>
  <c r="G29" i="1"/>
  <c r="I29" i="1" s="1"/>
  <c r="H27" i="1"/>
  <c r="F27" i="1"/>
  <c r="E27" i="1"/>
  <c r="G27" i="1" s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H17" i="1"/>
  <c r="H28" i="1" s="1"/>
  <c r="H34" i="1" s="1"/>
  <c r="H60" i="1" s="1"/>
  <c r="H62" i="1" s="1"/>
  <c r="H68" i="1" s="1"/>
  <c r="F17" i="1"/>
  <c r="F28" i="1" s="1"/>
  <c r="F34" i="1" s="1"/>
  <c r="F60" i="1" s="1"/>
  <c r="F62" i="1" s="1"/>
  <c r="F68" i="1" s="1"/>
  <c r="E17" i="1"/>
  <c r="G17" i="1" s="1"/>
  <c r="I17" i="1" s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33" i="1" l="1"/>
  <c r="I33" i="1" s="1"/>
  <c r="E59" i="1"/>
  <c r="G59" i="1" s="1"/>
  <c r="I59" i="1" s="1"/>
  <c r="E28" i="2"/>
  <c r="E33" i="2"/>
  <c r="F33" i="2" s="1"/>
  <c r="H33" i="2" s="1"/>
  <c r="E59" i="2"/>
  <c r="F59" i="2" s="1"/>
  <c r="H59" i="2" s="1"/>
  <c r="E28" i="1"/>
  <c r="F28" i="2" l="1"/>
  <c r="H28" i="2" s="1"/>
  <c r="E34" i="2"/>
  <c r="G28" i="1"/>
  <c r="I28" i="1" s="1"/>
  <c r="E34" i="1"/>
  <c r="G34" i="1" l="1"/>
  <c r="I34" i="1" s="1"/>
  <c r="E60" i="1"/>
  <c r="F34" i="2"/>
  <c r="H34" i="2" s="1"/>
  <c r="E60" i="2"/>
  <c r="E62" i="2" l="1"/>
  <c r="F60" i="2"/>
  <c r="H60" i="2" s="1"/>
  <c r="G60" i="1"/>
  <c r="I60" i="1" s="1"/>
  <c r="E62" i="1"/>
  <c r="E68" i="1" l="1"/>
  <c r="G68" i="1" s="1"/>
  <c r="I68" i="1" s="1"/>
  <c r="G62" i="1"/>
  <c r="I62" i="1" s="1"/>
  <c r="F62" i="2"/>
  <c r="H62" i="2" s="1"/>
  <c r="E68" i="2"/>
  <c r="F68" i="2" s="1"/>
  <c r="H68" i="2" s="1"/>
</calcChain>
</file>

<file path=xl/sharedStrings.xml><?xml version="1.0" encoding="utf-8"?>
<sst xmlns="http://schemas.openxmlformats.org/spreadsheetml/2006/main" count="161" uniqueCount="82">
  <si>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</si>
  <si>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</si>
  <si>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</si>
  <si>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</si>
  <si>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</si>
  <si>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松江市社会福祉協議会社会福祉事業</t>
    <phoneticPr fontId="1"/>
  </si>
  <si>
    <t>松江市社会福祉協議会介護センター事業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</si>
  <si>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</si>
  <si>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</si>
  <si>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</si>
  <si>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</si>
  <si>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</si>
  <si>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</si>
  <si>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</si>
  <si>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</si>
  <si>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</si>
  <si>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</si>
  <si>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</si>
  <si>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</si>
  <si>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</si>
  <si>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</si>
  <si>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</si>
  <si>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</si>
  <si>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</si>
  <si>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</si>
  <si>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</si>
  <si>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</si>
  <si>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基金組入額</t>
  </si>
  <si>
    <t>助成金費用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</si>
  <si>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</si>
  <si>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</si>
  <si>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</si>
  <si>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</si>
  <si>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</si>
  <si>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</si>
  <si>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</si>
  <si>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</si>
  <si>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</si>
  <si>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</si>
  <si>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</si>
  <si>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</si>
  <si>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</si>
  <si>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固定資産受贈額</t>
  </si>
  <si>
    <t>固定資産売却益</t>
  </si>
  <si>
    <t>生活福祉資金会計繰入金収益</t>
  </si>
  <si>
    <t>事業区分間繰入金収益</t>
  </si>
  <si>
    <t>拠点区分間繰入金収益</t>
  </si>
  <si>
    <t>サービス区分間繰入金収益</t>
  </si>
  <si>
    <t>事業区分間固定資産移管収益</t>
  </si>
  <si>
    <t>拠点区分間固定資産移管収益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</si>
  <si>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</si>
  <si>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</si>
  <si>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</si>
  <si>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</si>
  <si>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</si>
  <si>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</si>
  <si>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</si>
  <si>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</si>
  <si>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生活福祉資金会計繰入金費用</t>
  </si>
  <si>
    <t>事業区分間繰入金費用</t>
  </si>
  <si>
    <t>拠点区分間繰入金費用</t>
  </si>
  <si>
    <t>サービス区分間繰入金費用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</si>
  <si>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</si>
  <si>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</si>
  <si>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</si>
  <si>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</si>
  <si>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</si>
  <si>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</si>
  <si>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</si>
  <si>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</si>
  <si>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</si>
  <si>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</si>
  <si>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</si>
  <si>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</si>
  <si>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</si>
  <si>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</si>
  <si>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</si>
  <si>
    <t>公益事業  事業活動内訳表</t>
    <phoneticPr fontId="4"/>
  </si>
  <si>
    <t>（自）平成29年4月1日  （至）平成30年3月31日</t>
    <phoneticPr fontId="4"/>
  </si>
  <si>
    <t>（単位：円）</t>
    <phoneticPr fontId="4"/>
  </si>
  <si>
    <t>松江市社会福祉協議会公益事業</t>
    <phoneticPr fontId="1"/>
  </si>
  <si>
    <t>障害福祉サービス等事業収益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</si>
</sst>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left" vertical="top" shrinkToFit="1"/>
    </xf>
    <xf numFmtId="176" fontId="9" fillId="0" borderId="5" xfId="2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horizontal="left" vertical="center" textRotation="255"/>
    </xf>
    <xf numFmtId="0" fontId="7" fillId="0" borderId="9" xfId="2" applyFont="1" applyFill="1" applyBorder="1" applyAlignment="1">
      <alignment vertical="center" shrinkToFit="1"/>
    </xf>
    <xf numFmtId="176" fontId="9" fillId="0" borderId="9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>
      <alignment horizontal="left" vertical="top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horizontal="left" vertical="center" textRotation="255"/>
    </xf>
    <xf numFmtId="0" fontId="7" fillId="0" borderId="6" xfId="2" applyFont="1" applyFill="1" applyBorder="1" applyAlignment="1">
      <alignment horizontal="left" vertical="center" textRotation="255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5" xfId="2" applyFont="1" applyFill="1" applyBorder="1" applyAlignment="1">
      <alignment vertical="center" textRotation="255" shrinkToFit="1"/>
    </xf>
    <xf numFmtId="0" fontId="7" fillId="0" borderId="6" xfId="2" applyFont="1" applyFill="1" applyBorder="1" applyAlignment="1">
      <alignment vertical="center" textRotation="255" shrinkToFit="1"/>
    </xf>
    <xf numFmtId="0" fontId="7" fillId="0" borderId="7" xfId="2" applyFont="1" applyFill="1" applyBorder="1" applyAlignment="1">
      <alignment vertical="center" textRotation="255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showGridLines="0" tabSelected="1" workbookViewId="0">
      <selection activeCell="D12" sqref="D12"/>
    </sheetView>
  </sheetViews>
  <sheetFormatPr defaultRowHeight="13.5"/>
  <cols>
    <col min="1" max="3" width="2.875" customWidth="1"/>
    <col min="4" max="4" width="57.5" customWidth="1"/>
    <col min="5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2"/>
      <c r="D2" s="2"/>
      <c r="E2" s="2"/>
      <c r="F2" s="2"/>
      <c r="G2" s="3"/>
      <c r="H2" s="4"/>
      <c r="I2" s="4" t="s">
        <v>0</v>
      </c>
    </row>
    <row r="3" spans="2:9" ht="21">
      <c r="B3" s="38" t="s">
        <v>1</v>
      </c>
      <c r="C3" s="38"/>
      <c r="D3" s="38"/>
      <c r="E3" s="38"/>
      <c r="F3" s="38"/>
      <c r="G3" s="38"/>
      <c r="H3" s="38"/>
      <c r="I3" s="38"/>
    </row>
    <row r="4" spans="2:9" ht="14.25">
      <c r="B4" s="5"/>
      <c r="C4" s="5"/>
      <c r="D4" s="5"/>
      <c r="E4" s="5"/>
      <c r="F4" s="5"/>
      <c r="G4" s="5"/>
      <c r="H4" s="3"/>
      <c r="I4" s="3"/>
    </row>
    <row r="5" spans="2:9" ht="21">
      <c r="B5" s="39" t="s">
        <v>2</v>
      </c>
      <c r="C5" s="39"/>
      <c r="D5" s="39"/>
      <c r="E5" s="39"/>
      <c r="F5" s="39"/>
      <c r="G5" s="39"/>
      <c r="H5" s="39"/>
      <c r="I5" s="39"/>
    </row>
    <row r="6" spans="2:9" ht="15.75">
      <c r="B6" s="6"/>
      <c r="C6" s="6"/>
      <c r="D6" s="6"/>
      <c r="E6" s="6"/>
      <c r="F6" s="6"/>
      <c r="G6" s="3"/>
      <c r="H6" s="3"/>
      <c r="I6" s="6" t="s">
        <v>3</v>
      </c>
    </row>
    <row r="7" spans="2:9" ht="28.5">
      <c r="B7" s="40" t="s">
        <v>4</v>
      </c>
      <c r="C7" s="41"/>
      <c r="D7" s="42"/>
      <c r="E7" s="7" t="s">
        <v>5</v>
      </c>
      <c r="F7" s="7" t="s">
        <v>6</v>
      </c>
      <c r="G7" s="8" t="s">
        <v>7</v>
      </c>
      <c r="H7" s="8" t="s">
        <v>8</v>
      </c>
      <c r="I7" s="8" t="s">
        <v>9</v>
      </c>
    </row>
    <row r="8" spans="2:9" ht="14.25">
      <c r="B8" s="32" t="s">
        <v>10</v>
      </c>
      <c r="C8" s="32" t="s">
        <v>11</v>
      </c>
      <c r="D8" s="9" t="s">
        <v>12</v>
      </c>
      <c r="E8" s="10">
        <v>15700</v>
      </c>
      <c r="F8" s="10">
        <v>158594880</v>
      </c>
      <c r="G8" s="10">
        <f>+E8+F8</f>
        <v>158610580</v>
      </c>
      <c r="H8" s="11"/>
      <c r="I8" s="10">
        <f>G8-H8</f>
        <v>158610580</v>
      </c>
    </row>
    <row r="9" spans="2:9" ht="14.25">
      <c r="B9" s="33"/>
      <c r="C9" s="33"/>
      <c r="D9" s="12" t="s">
        <v>81</v>
      </c>
      <c r="E9" s="13"/>
      <c r="F9" s="13">
        <v>16304010</v>
      </c>
      <c r="G9" s="13">
        <f t="shared" ref="G9:G68" si="0">+E9+F9</f>
        <v>16304010</v>
      </c>
      <c r="H9" s="14"/>
      <c r="I9" s="13">
        <f t="shared" ref="I9:I68" si="1">G9-H9</f>
        <v>16304010</v>
      </c>
    </row>
    <row r="10" spans="2:9" ht="14.25">
      <c r="B10" s="33"/>
      <c r="C10" s="33"/>
      <c r="D10" s="12" t="s">
        <v>14</v>
      </c>
      <c r="E10" s="13">
        <v>29139754</v>
      </c>
      <c r="F10" s="13"/>
      <c r="G10" s="13">
        <f t="shared" si="0"/>
        <v>29139754</v>
      </c>
      <c r="H10" s="14"/>
      <c r="I10" s="13">
        <f t="shared" si="1"/>
        <v>29139754</v>
      </c>
    </row>
    <row r="11" spans="2:9" ht="14.25">
      <c r="B11" s="33"/>
      <c r="C11" s="33"/>
      <c r="D11" s="12" t="s">
        <v>15</v>
      </c>
      <c r="E11" s="13">
        <v>31944962</v>
      </c>
      <c r="F11" s="13"/>
      <c r="G11" s="13">
        <f t="shared" si="0"/>
        <v>31944962</v>
      </c>
      <c r="H11" s="14"/>
      <c r="I11" s="13">
        <f t="shared" si="1"/>
        <v>31944962</v>
      </c>
    </row>
    <row r="12" spans="2:9" ht="14.25">
      <c r="B12" s="33"/>
      <c r="C12" s="33"/>
      <c r="D12" s="12" t="s">
        <v>16</v>
      </c>
      <c r="E12" s="13">
        <v>205185254</v>
      </c>
      <c r="F12" s="13"/>
      <c r="G12" s="13">
        <f t="shared" si="0"/>
        <v>205185254</v>
      </c>
      <c r="H12" s="14"/>
      <c r="I12" s="13">
        <f t="shared" si="1"/>
        <v>205185254</v>
      </c>
    </row>
    <row r="13" spans="2:9" ht="14.25">
      <c r="B13" s="33"/>
      <c r="C13" s="33"/>
      <c r="D13" s="12" t="s">
        <v>17</v>
      </c>
      <c r="E13" s="13">
        <v>179087199</v>
      </c>
      <c r="F13" s="13"/>
      <c r="G13" s="13">
        <f t="shared" si="0"/>
        <v>179087199</v>
      </c>
      <c r="H13" s="14"/>
      <c r="I13" s="13">
        <f t="shared" si="1"/>
        <v>179087199</v>
      </c>
    </row>
    <row r="14" spans="2:9" ht="14.25">
      <c r="B14" s="33"/>
      <c r="C14" s="33"/>
      <c r="D14" s="12" t="s">
        <v>18</v>
      </c>
      <c r="E14" s="13">
        <v>10876784</v>
      </c>
      <c r="F14" s="13">
        <v>723700</v>
      </c>
      <c r="G14" s="13">
        <f t="shared" si="0"/>
        <v>11600484</v>
      </c>
      <c r="H14" s="14"/>
      <c r="I14" s="13">
        <f t="shared" si="1"/>
        <v>11600484</v>
      </c>
    </row>
    <row r="15" spans="2:9" ht="14.25">
      <c r="B15" s="33"/>
      <c r="C15" s="33"/>
      <c r="D15" s="12" t="s">
        <v>19</v>
      </c>
      <c r="E15" s="13">
        <v>3521720</v>
      </c>
      <c r="F15" s="13"/>
      <c r="G15" s="13">
        <f t="shared" si="0"/>
        <v>3521720</v>
      </c>
      <c r="H15" s="14"/>
      <c r="I15" s="13">
        <f t="shared" si="1"/>
        <v>3521720</v>
      </c>
    </row>
    <row r="16" spans="2:9" ht="14.25">
      <c r="B16" s="33"/>
      <c r="C16" s="33"/>
      <c r="D16" s="12" t="s">
        <v>20</v>
      </c>
      <c r="E16" s="13">
        <v>8435851</v>
      </c>
      <c r="F16" s="13"/>
      <c r="G16" s="13">
        <f t="shared" si="0"/>
        <v>8435851</v>
      </c>
      <c r="H16" s="15"/>
      <c r="I16" s="13">
        <f t="shared" si="1"/>
        <v>8435851</v>
      </c>
    </row>
    <row r="17" spans="2:9" ht="14.25">
      <c r="B17" s="33"/>
      <c r="C17" s="34"/>
      <c r="D17" s="16" t="s">
        <v>21</v>
      </c>
      <c r="E17" s="17">
        <f>+E8+E9+E10+E11+E12+E13+E14+E15+E16</f>
        <v>468207224</v>
      </c>
      <c r="F17" s="17">
        <f>+F8+F9+F10+F11+F12+F13+F14+F15+F16</f>
        <v>175622590</v>
      </c>
      <c r="G17" s="17">
        <f t="shared" si="0"/>
        <v>643829814</v>
      </c>
      <c r="H17" s="18">
        <f>+H8+H9+H10+H11+H12+H13+H14+H15+H16</f>
        <v>0</v>
      </c>
      <c r="I17" s="17">
        <f t="shared" si="1"/>
        <v>643829814</v>
      </c>
    </row>
    <row r="18" spans="2:9" ht="14.25">
      <c r="B18" s="33"/>
      <c r="C18" s="32" t="s">
        <v>22</v>
      </c>
      <c r="D18" s="12" t="s">
        <v>23</v>
      </c>
      <c r="E18" s="13">
        <v>363067973</v>
      </c>
      <c r="F18" s="13">
        <v>141814354</v>
      </c>
      <c r="G18" s="13">
        <f t="shared" si="0"/>
        <v>504882327</v>
      </c>
      <c r="H18" s="11"/>
      <c r="I18" s="13">
        <f t="shared" si="1"/>
        <v>504882327</v>
      </c>
    </row>
    <row r="19" spans="2:9" ht="14.25">
      <c r="B19" s="33"/>
      <c r="C19" s="33"/>
      <c r="D19" s="12" t="s">
        <v>24</v>
      </c>
      <c r="E19" s="13">
        <v>54562359</v>
      </c>
      <c r="F19" s="13">
        <v>22642390</v>
      </c>
      <c r="G19" s="13">
        <f t="shared" si="0"/>
        <v>77204749</v>
      </c>
      <c r="H19" s="14"/>
      <c r="I19" s="13">
        <f t="shared" si="1"/>
        <v>77204749</v>
      </c>
    </row>
    <row r="20" spans="2:9" ht="14.25">
      <c r="B20" s="33"/>
      <c r="C20" s="33"/>
      <c r="D20" s="12" t="s">
        <v>25</v>
      </c>
      <c r="E20" s="13">
        <v>38014436</v>
      </c>
      <c r="F20" s="13">
        <v>505576</v>
      </c>
      <c r="G20" s="13">
        <f t="shared" si="0"/>
        <v>38520012</v>
      </c>
      <c r="H20" s="14"/>
      <c r="I20" s="13">
        <f t="shared" si="1"/>
        <v>38520012</v>
      </c>
    </row>
    <row r="21" spans="2:9" ht="14.25">
      <c r="B21" s="33"/>
      <c r="C21" s="33"/>
      <c r="D21" s="12" t="s">
        <v>26</v>
      </c>
      <c r="E21" s="13"/>
      <c r="F21" s="13">
        <v>158316</v>
      </c>
      <c r="G21" s="13">
        <f t="shared" si="0"/>
        <v>158316</v>
      </c>
      <c r="H21" s="14"/>
      <c r="I21" s="13">
        <f t="shared" si="1"/>
        <v>158316</v>
      </c>
    </row>
    <row r="22" spans="2:9" ht="14.25">
      <c r="B22" s="33"/>
      <c r="C22" s="33"/>
      <c r="D22" s="12" t="s">
        <v>27</v>
      </c>
      <c r="E22" s="13">
        <v>10500000</v>
      </c>
      <c r="F22" s="13"/>
      <c r="G22" s="13">
        <f t="shared" si="0"/>
        <v>10500000</v>
      </c>
      <c r="H22" s="14"/>
      <c r="I22" s="13">
        <f t="shared" si="1"/>
        <v>10500000</v>
      </c>
    </row>
    <row r="23" spans="2:9" ht="14.25">
      <c r="B23" s="33"/>
      <c r="C23" s="33"/>
      <c r="D23" s="12" t="s">
        <v>28</v>
      </c>
      <c r="E23" s="13">
        <v>51807297</v>
      </c>
      <c r="F23" s="13"/>
      <c r="G23" s="13">
        <f t="shared" si="0"/>
        <v>51807297</v>
      </c>
      <c r="H23" s="14"/>
      <c r="I23" s="13">
        <f t="shared" si="1"/>
        <v>51807297</v>
      </c>
    </row>
    <row r="24" spans="2:9" ht="14.25">
      <c r="B24" s="33"/>
      <c r="C24" s="33"/>
      <c r="D24" s="12" t="s">
        <v>29</v>
      </c>
      <c r="E24" s="13">
        <v>2101031</v>
      </c>
      <c r="F24" s="13">
        <v>496897</v>
      </c>
      <c r="G24" s="13">
        <f t="shared" si="0"/>
        <v>2597928</v>
      </c>
      <c r="H24" s="14"/>
      <c r="I24" s="13">
        <f t="shared" si="1"/>
        <v>2597928</v>
      </c>
    </row>
    <row r="25" spans="2:9" ht="14.25">
      <c r="B25" s="33"/>
      <c r="C25" s="33"/>
      <c r="D25" s="12" t="s">
        <v>30</v>
      </c>
      <c r="E25" s="13">
        <v>-19207</v>
      </c>
      <c r="F25" s="13"/>
      <c r="G25" s="13">
        <f t="shared" si="0"/>
        <v>-19207</v>
      </c>
      <c r="H25" s="14"/>
      <c r="I25" s="13">
        <f t="shared" si="1"/>
        <v>-19207</v>
      </c>
    </row>
    <row r="26" spans="2:9" ht="14.25">
      <c r="B26" s="33"/>
      <c r="C26" s="33"/>
      <c r="D26" s="12" t="s">
        <v>31</v>
      </c>
      <c r="E26" s="13">
        <v>99920</v>
      </c>
      <c r="F26" s="13"/>
      <c r="G26" s="13">
        <f t="shared" si="0"/>
        <v>99920</v>
      </c>
      <c r="H26" s="15"/>
      <c r="I26" s="13">
        <f t="shared" si="1"/>
        <v>99920</v>
      </c>
    </row>
    <row r="27" spans="2:9" ht="14.25">
      <c r="B27" s="33"/>
      <c r="C27" s="34"/>
      <c r="D27" s="16" t="s">
        <v>32</v>
      </c>
      <c r="E27" s="17">
        <f>+E18+E19+E20+E21+E22+E23+E24+E25+E26</f>
        <v>520133809</v>
      </c>
      <c r="F27" s="17">
        <f>+F18+F19+F20+F21+F22+F23+F24+F25+F26</f>
        <v>165617533</v>
      </c>
      <c r="G27" s="17">
        <f t="shared" si="0"/>
        <v>685751342</v>
      </c>
      <c r="H27" s="18">
        <f>+H18+H19+H20+H21+H22+H23+H24+H25+H26</f>
        <v>0</v>
      </c>
      <c r="I27" s="17">
        <f t="shared" si="1"/>
        <v>685751342</v>
      </c>
    </row>
    <row r="28" spans="2:9" ht="14.25">
      <c r="B28" s="34"/>
      <c r="C28" s="19" t="s">
        <v>33</v>
      </c>
      <c r="D28" s="20"/>
      <c r="E28" s="21">
        <f xml:space="preserve"> +E17 - E27</f>
        <v>-51926585</v>
      </c>
      <c r="F28" s="21">
        <f xml:space="preserve"> +F17 - F27</f>
        <v>10005057</v>
      </c>
      <c r="G28" s="21">
        <f t="shared" si="0"/>
        <v>-41921528</v>
      </c>
      <c r="H28" s="18">
        <f xml:space="preserve"> +H17 - H27</f>
        <v>0</v>
      </c>
      <c r="I28" s="21">
        <f t="shared" si="1"/>
        <v>-41921528</v>
      </c>
    </row>
    <row r="29" spans="2:9" ht="14.25">
      <c r="B29" s="32" t="s">
        <v>34</v>
      </c>
      <c r="C29" s="32" t="s">
        <v>11</v>
      </c>
      <c r="D29" s="12" t="s">
        <v>35</v>
      </c>
      <c r="E29" s="13">
        <v>222098</v>
      </c>
      <c r="F29" s="13"/>
      <c r="G29" s="13">
        <f t="shared" si="0"/>
        <v>222098</v>
      </c>
      <c r="H29" s="11"/>
      <c r="I29" s="13">
        <f t="shared" si="1"/>
        <v>222098</v>
      </c>
    </row>
    <row r="30" spans="2:9" ht="14.25">
      <c r="B30" s="33"/>
      <c r="C30" s="33"/>
      <c r="D30" s="12" t="s">
        <v>36</v>
      </c>
      <c r="E30" s="13">
        <v>362600</v>
      </c>
      <c r="F30" s="13">
        <v>285760</v>
      </c>
      <c r="G30" s="13">
        <f t="shared" si="0"/>
        <v>648360</v>
      </c>
      <c r="H30" s="15"/>
      <c r="I30" s="13">
        <f t="shared" si="1"/>
        <v>648360</v>
      </c>
    </row>
    <row r="31" spans="2:9" ht="14.25">
      <c r="B31" s="33"/>
      <c r="C31" s="34"/>
      <c r="D31" s="16" t="s">
        <v>37</v>
      </c>
      <c r="E31" s="17">
        <f>+E29+E30</f>
        <v>584698</v>
      </c>
      <c r="F31" s="17">
        <f>+F29+F30</f>
        <v>285760</v>
      </c>
      <c r="G31" s="17">
        <f t="shared" si="0"/>
        <v>870458</v>
      </c>
      <c r="H31" s="18">
        <f>+H29+H30</f>
        <v>0</v>
      </c>
      <c r="I31" s="17">
        <f t="shared" si="1"/>
        <v>870458</v>
      </c>
    </row>
    <row r="32" spans="2:9" ht="30">
      <c r="B32" s="33"/>
      <c r="C32" s="22" t="s">
        <v>22</v>
      </c>
      <c r="D32" s="16" t="s">
        <v>38</v>
      </c>
      <c r="E32" s="17">
        <f>0</f>
        <v>0</v>
      </c>
      <c r="F32" s="17">
        <f>0</f>
        <v>0</v>
      </c>
      <c r="G32" s="17">
        <f t="shared" si="0"/>
        <v>0</v>
      </c>
      <c r="H32" s="18">
        <f>0</f>
        <v>0</v>
      </c>
      <c r="I32" s="17">
        <f t="shared" si="1"/>
        <v>0</v>
      </c>
    </row>
    <row r="33" spans="2:9" ht="14.25">
      <c r="B33" s="34"/>
      <c r="C33" s="19" t="s">
        <v>39</v>
      </c>
      <c r="D33" s="23"/>
      <c r="E33" s="24">
        <f xml:space="preserve"> +E31 - E32</f>
        <v>584698</v>
      </c>
      <c r="F33" s="24">
        <f xml:space="preserve"> +F31 - F32</f>
        <v>285760</v>
      </c>
      <c r="G33" s="24">
        <f t="shared" si="0"/>
        <v>870458</v>
      </c>
      <c r="H33" s="18">
        <f xml:space="preserve"> +H31 - H32</f>
        <v>0</v>
      </c>
      <c r="I33" s="24">
        <f t="shared" si="1"/>
        <v>870458</v>
      </c>
    </row>
    <row r="34" spans="2:9" ht="14.25">
      <c r="B34" s="19" t="s">
        <v>40</v>
      </c>
      <c r="C34" s="25"/>
      <c r="D34" s="20"/>
      <c r="E34" s="21">
        <f xml:space="preserve"> +E28 +E33</f>
        <v>-51341887</v>
      </c>
      <c r="F34" s="21">
        <f xml:space="preserve"> +F28 +F33</f>
        <v>10290817</v>
      </c>
      <c r="G34" s="21">
        <f t="shared" si="0"/>
        <v>-41051070</v>
      </c>
      <c r="H34" s="18">
        <f xml:space="preserve"> +H28 +H33</f>
        <v>0</v>
      </c>
      <c r="I34" s="21">
        <f t="shared" si="1"/>
        <v>-41051070</v>
      </c>
    </row>
    <row r="35" spans="2:9" ht="14.25">
      <c r="B35" s="32" t="s">
        <v>41</v>
      </c>
      <c r="C35" s="32" t="s">
        <v>11</v>
      </c>
      <c r="D35" s="12" t="s">
        <v>42</v>
      </c>
      <c r="E35" s="13"/>
      <c r="F35" s="13"/>
      <c r="G35" s="13">
        <f t="shared" si="0"/>
        <v>0</v>
      </c>
      <c r="H35" s="11"/>
      <c r="I35" s="13">
        <f t="shared" si="1"/>
        <v>0</v>
      </c>
    </row>
    <row r="36" spans="2:9" ht="14.25">
      <c r="B36" s="33"/>
      <c r="C36" s="33"/>
      <c r="D36" s="12" t="s">
        <v>43</v>
      </c>
      <c r="E36" s="13"/>
      <c r="F36" s="13"/>
      <c r="G36" s="13">
        <f t="shared" si="0"/>
        <v>0</v>
      </c>
      <c r="H36" s="14"/>
      <c r="I36" s="13">
        <f t="shared" si="1"/>
        <v>0</v>
      </c>
    </row>
    <row r="37" spans="2:9" ht="14.25">
      <c r="B37" s="33"/>
      <c r="C37" s="33"/>
      <c r="D37" s="12" t="s">
        <v>44</v>
      </c>
      <c r="E37" s="13"/>
      <c r="F37" s="13"/>
      <c r="G37" s="13">
        <f t="shared" si="0"/>
        <v>0</v>
      </c>
      <c r="H37" s="14"/>
      <c r="I37" s="13">
        <f t="shared" si="1"/>
        <v>0</v>
      </c>
    </row>
    <row r="38" spans="2:9" ht="14.25">
      <c r="B38" s="33"/>
      <c r="C38" s="33"/>
      <c r="D38" s="12" t="s">
        <v>45</v>
      </c>
      <c r="E38" s="13">
        <v>15856377</v>
      </c>
      <c r="F38" s="13"/>
      <c r="G38" s="13">
        <f t="shared" si="0"/>
        <v>15856377</v>
      </c>
      <c r="H38" s="14"/>
      <c r="I38" s="13">
        <f t="shared" si="1"/>
        <v>15856377</v>
      </c>
    </row>
    <row r="39" spans="2:9" ht="14.25">
      <c r="B39" s="33"/>
      <c r="C39" s="33"/>
      <c r="D39" s="12" t="s">
        <v>46</v>
      </c>
      <c r="E39" s="13">
        <v>98271930</v>
      </c>
      <c r="F39" s="13"/>
      <c r="G39" s="13">
        <f t="shared" si="0"/>
        <v>98271930</v>
      </c>
      <c r="H39" s="14"/>
      <c r="I39" s="13">
        <f t="shared" si="1"/>
        <v>98271930</v>
      </c>
    </row>
    <row r="40" spans="2:9" ht="14.25">
      <c r="B40" s="33"/>
      <c r="C40" s="33"/>
      <c r="D40" s="12" t="s">
        <v>47</v>
      </c>
      <c r="E40" s="13"/>
      <c r="F40" s="13"/>
      <c r="G40" s="13">
        <f t="shared" si="0"/>
        <v>0</v>
      </c>
      <c r="H40" s="14"/>
      <c r="I40" s="13">
        <f t="shared" si="1"/>
        <v>0</v>
      </c>
    </row>
    <row r="41" spans="2:9" ht="14.25">
      <c r="B41" s="33"/>
      <c r="C41" s="33"/>
      <c r="D41" s="12" t="s">
        <v>48</v>
      </c>
      <c r="E41" s="13"/>
      <c r="F41" s="13"/>
      <c r="G41" s="13">
        <f t="shared" si="0"/>
        <v>0</v>
      </c>
      <c r="H41" s="14"/>
      <c r="I41" s="13">
        <f t="shared" si="1"/>
        <v>0</v>
      </c>
    </row>
    <row r="42" spans="2:9" ht="14.25">
      <c r="B42" s="33"/>
      <c r="C42" s="33"/>
      <c r="D42" s="12" t="s">
        <v>49</v>
      </c>
      <c r="E42" s="13"/>
      <c r="F42" s="13"/>
      <c r="G42" s="13">
        <f t="shared" si="0"/>
        <v>0</v>
      </c>
      <c r="H42" s="14"/>
      <c r="I42" s="13">
        <f t="shared" si="1"/>
        <v>0</v>
      </c>
    </row>
    <row r="43" spans="2:9" ht="14.25">
      <c r="B43" s="33"/>
      <c r="C43" s="33"/>
      <c r="D43" s="12" t="s">
        <v>50</v>
      </c>
      <c r="E43" s="13"/>
      <c r="F43" s="13"/>
      <c r="G43" s="13">
        <f t="shared" si="0"/>
        <v>0</v>
      </c>
      <c r="H43" s="15"/>
      <c r="I43" s="13">
        <f t="shared" si="1"/>
        <v>0</v>
      </c>
    </row>
    <row r="44" spans="2:9" ht="14.25">
      <c r="B44" s="33"/>
      <c r="C44" s="34"/>
      <c r="D44" s="16" t="s">
        <v>51</v>
      </c>
      <c r="E44" s="17">
        <f>+E35+E36+E37+E38+E39+E40+E41+E42+E43</f>
        <v>114128307</v>
      </c>
      <c r="F44" s="17">
        <f>+F35+F36+F37+F38+F39+F40+F41+F42+F43</f>
        <v>0</v>
      </c>
      <c r="G44" s="17">
        <f t="shared" si="0"/>
        <v>114128307</v>
      </c>
      <c r="H44" s="18">
        <f>+H35+H36+H37+H38+H39+H40+H41+H42+H43</f>
        <v>0</v>
      </c>
      <c r="I44" s="17">
        <f t="shared" si="1"/>
        <v>114128307</v>
      </c>
    </row>
    <row r="45" spans="2:9" ht="14.25">
      <c r="B45" s="33"/>
      <c r="C45" s="32" t="s">
        <v>22</v>
      </c>
      <c r="D45" s="12" t="s">
        <v>52</v>
      </c>
      <c r="E45" s="13"/>
      <c r="F45" s="13"/>
      <c r="G45" s="13">
        <f t="shared" si="0"/>
        <v>0</v>
      </c>
      <c r="H45" s="11"/>
      <c r="I45" s="13">
        <f t="shared" si="1"/>
        <v>0</v>
      </c>
    </row>
    <row r="46" spans="2:9" ht="14.25">
      <c r="B46" s="33"/>
      <c r="C46" s="33"/>
      <c r="D46" s="12" t="s">
        <v>53</v>
      </c>
      <c r="E46" s="13"/>
      <c r="F46" s="13"/>
      <c r="G46" s="13">
        <f t="shared" si="0"/>
        <v>0</v>
      </c>
      <c r="H46" s="14"/>
      <c r="I46" s="13">
        <f t="shared" si="1"/>
        <v>0</v>
      </c>
    </row>
    <row r="47" spans="2:9" ht="14.25">
      <c r="B47" s="33"/>
      <c r="C47" s="33"/>
      <c r="D47" s="12" t="s">
        <v>54</v>
      </c>
      <c r="E47" s="13">
        <v>6</v>
      </c>
      <c r="F47" s="13">
        <v>1</v>
      </c>
      <c r="G47" s="13">
        <f t="shared" si="0"/>
        <v>7</v>
      </c>
      <c r="H47" s="14"/>
      <c r="I47" s="13">
        <f t="shared" si="1"/>
        <v>7</v>
      </c>
    </row>
    <row r="48" spans="2:9" ht="14.25">
      <c r="B48" s="33"/>
      <c r="C48" s="33"/>
      <c r="D48" s="12" t="s">
        <v>55</v>
      </c>
      <c r="E48" s="13"/>
      <c r="F48" s="13"/>
      <c r="G48" s="13">
        <f t="shared" si="0"/>
        <v>0</v>
      </c>
      <c r="H48" s="14"/>
      <c r="I48" s="13">
        <f t="shared" si="1"/>
        <v>0</v>
      </c>
    </row>
    <row r="49" spans="2:9" ht="14.25">
      <c r="B49" s="33"/>
      <c r="C49" s="33"/>
      <c r="D49" s="12" t="s">
        <v>56</v>
      </c>
      <c r="E49" s="13">
        <v>922000</v>
      </c>
      <c r="F49" s="13"/>
      <c r="G49" s="13">
        <f t="shared" si="0"/>
        <v>922000</v>
      </c>
      <c r="H49" s="14"/>
      <c r="I49" s="13">
        <f t="shared" si="1"/>
        <v>922000</v>
      </c>
    </row>
    <row r="50" spans="2:9" ht="14.25">
      <c r="B50" s="33"/>
      <c r="C50" s="33"/>
      <c r="D50" s="12" t="s">
        <v>57</v>
      </c>
      <c r="E50" s="13"/>
      <c r="F50" s="13"/>
      <c r="G50" s="13">
        <f t="shared" si="0"/>
        <v>0</v>
      </c>
      <c r="H50" s="14"/>
      <c r="I50" s="13">
        <f t="shared" si="1"/>
        <v>0</v>
      </c>
    </row>
    <row r="51" spans="2:9" ht="14.25">
      <c r="B51" s="33"/>
      <c r="C51" s="33"/>
      <c r="D51" s="12" t="s">
        <v>58</v>
      </c>
      <c r="E51" s="13"/>
      <c r="F51" s="13"/>
      <c r="G51" s="13">
        <f t="shared" si="0"/>
        <v>0</v>
      </c>
      <c r="H51" s="14"/>
      <c r="I51" s="13">
        <f t="shared" si="1"/>
        <v>0</v>
      </c>
    </row>
    <row r="52" spans="2:9" ht="14.25">
      <c r="B52" s="33"/>
      <c r="C52" s="33"/>
      <c r="D52" s="12" t="s">
        <v>59</v>
      </c>
      <c r="E52" s="13"/>
      <c r="F52" s="13"/>
      <c r="G52" s="13">
        <f t="shared" si="0"/>
        <v>0</v>
      </c>
      <c r="H52" s="14"/>
      <c r="I52" s="13">
        <f t="shared" si="1"/>
        <v>0</v>
      </c>
    </row>
    <row r="53" spans="2:9" ht="14.25">
      <c r="B53" s="33"/>
      <c r="C53" s="33"/>
      <c r="D53" s="12" t="s">
        <v>60</v>
      </c>
      <c r="E53" s="13"/>
      <c r="F53" s="13">
        <v>98271930</v>
      </c>
      <c r="G53" s="13">
        <f t="shared" si="0"/>
        <v>98271930</v>
      </c>
      <c r="H53" s="14"/>
      <c r="I53" s="13">
        <f t="shared" si="1"/>
        <v>98271930</v>
      </c>
    </row>
    <row r="54" spans="2:9" ht="14.25">
      <c r="B54" s="33"/>
      <c r="C54" s="33"/>
      <c r="D54" s="12" t="s">
        <v>61</v>
      </c>
      <c r="E54" s="13"/>
      <c r="F54" s="13"/>
      <c r="G54" s="13">
        <f t="shared" si="0"/>
        <v>0</v>
      </c>
      <c r="H54" s="14"/>
      <c r="I54" s="13">
        <f t="shared" si="1"/>
        <v>0</v>
      </c>
    </row>
    <row r="55" spans="2:9" ht="14.25">
      <c r="B55" s="33"/>
      <c r="C55" s="33"/>
      <c r="D55" s="12" t="s">
        <v>62</v>
      </c>
      <c r="E55" s="13"/>
      <c r="F55" s="13"/>
      <c r="G55" s="13">
        <f t="shared" si="0"/>
        <v>0</v>
      </c>
      <c r="H55" s="14"/>
      <c r="I55" s="13">
        <f t="shared" si="1"/>
        <v>0</v>
      </c>
    </row>
    <row r="56" spans="2:9" ht="14.25">
      <c r="B56" s="33"/>
      <c r="C56" s="33"/>
      <c r="D56" s="12" t="s">
        <v>63</v>
      </c>
      <c r="E56" s="13"/>
      <c r="F56" s="13"/>
      <c r="G56" s="13">
        <f t="shared" si="0"/>
        <v>0</v>
      </c>
      <c r="H56" s="14"/>
      <c r="I56" s="13">
        <f t="shared" si="1"/>
        <v>0</v>
      </c>
    </row>
    <row r="57" spans="2:9" ht="14.25">
      <c r="B57" s="33"/>
      <c r="C57" s="33"/>
      <c r="D57" s="12" t="s">
        <v>64</v>
      </c>
      <c r="E57" s="13"/>
      <c r="F57" s="13"/>
      <c r="G57" s="13">
        <f t="shared" si="0"/>
        <v>0</v>
      </c>
      <c r="H57" s="15"/>
      <c r="I57" s="13">
        <f t="shared" si="1"/>
        <v>0</v>
      </c>
    </row>
    <row r="58" spans="2:9" ht="14.25">
      <c r="B58" s="33"/>
      <c r="C58" s="34"/>
      <c r="D58" s="16" t="s">
        <v>65</v>
      </c>
      <c r="E58" s="17">
        <f>+E45+E46+E47+E48+E49+E50+E51+E52+E53+E54+E55+E56+E57</f>
        <v>922006</v>
      </c>
      <c r="F58" s="17">
        <f>+F45+F46+F47+F48+F49+F50+F51+F52+F53+F54+F55+F56+F57</f>
        <v>98271931</v>
      </c>
      <c r="G58" s="17">
        <f t="shared" si="0"/>
        <v>99193937</v>
      </c>
      <c r="H58" s="18">
        <f>+H45+H46+H47+H48+H49+H50+H51+H52+H53+H54+H55+H56+H57</f>
        <v>0</v>
      </c>
      <c r="I58" s="17">
        <f t="shared" si="1"/>
        <v>99193937</v>
      </c>
    </row>
    <row r="59" spans="2:9" ht="14.25">
      <c r="B59" s="34"/>
      <c r="C59" s="26" t="s">
        <v>66</v>
      </c>
      <c r="D59" s="27"/>
      <c r="E59" s="28">
        <f xml:space="preserve"> +E44 - E58</f>
        <v>113206301</v>
      </c>
      <c r="F59" s="28">
        <f xml:space="preserve"> +F44 - F58</f>
        <v>-98271931</v>
      </c>
      <c r="G59" s="28">
        <f t="shared" si="0"/>
        <v>14934370</v>
      </c>
      <c r="H59" s="18">
        <f xml:space="preserve"> +H44 - H58</f>
        <v>0</v>
      </c>
      <c r="I59" s="28">
        <f t="shared" si="1"/>
        <v>14934370</v>
      </c>
    </row>
    <row r="60" spans="2:9" ht="14.25">
      <c r="B60" s="19" t="s">
        <v>67</v>
      </c>
      <c r="C60" s="29"/>
      <c r="D60" s="30"/>
      <c r="E60" s="31">
        <f xml:space="preserve"> +E34 +E59</f>
        <v>61864414</v>
      </c>
      <c r="F60" s="31">
        <f xml:space="preserve"> +F34 +F59</f>
        <v>-87981114</v>
      </c>
      <c r="G60" s="31">
        <f t="shared" si="0"/>
        <v>-26116700</v>
      </c>
      <c r="H60" s="18">
        <f xml:space="preserve"> +H34 +H59</f>
        <v>0</v>
      </c>
      <c r="I60" s="31">
        <f t="shared" si="1"/>
        <v>-26116700</v>
      </c>
    </row>
    <row r="61" spans="2:9" ht="14.25">
      <c r="B61" s="35" t="s">
        <v>68</v>
      </c>
      <c r="C61" s="29" t="s">
        <v>69</v>
      </c>
      <c r="D61" s="30"/>
      <c r="E61" s="31">
        <v>-72572752</v>
      </c>
      <c r="F61" s="31">
        <v>165440866</v>
      </c>
      <c r="G61" s="31">
        <f t="shared" si="0"/>
        <v>92868114</v>
      </c>
      <c r="H61" s="18"/>
      <c r="I61" s="31">
        <f t="shared" si="1"/>
        <v>92868114</v>
      </c>
    </row>
    <row r="62" spans="2:9" ht="14.25">
      <c r="B62" s="36"/>
      <c r="C62" s="29" t="s">
        <v>70</v>
      </c>
      <c r="D62" s="30"/>
      <c r="E62" s="31">
        <f xml:space="preserve"> +E60 +E61</f>
        <v>-10708338</v>
      </c>
      <c r="F62" s="31">
        <f xml:space="preserve"> +F60 +F61</f>
        <v>77459752</v>
      </c>
      <c r="G62" s="31">
        <f t="shared" si="0"/>
        <v>66751414</v>
      </c>
      <c r="H62" s="18">
        <f xml:space="preserve"> +H60 +H61</f>
        <v>0</v>
      </c>
      <c r="I62" s="31">
        <f t="shared" si="1"/>
        <v>66751414</v>
      </c>
    </row>
    <row r="63" spans="2:9" ht="14.25">
      <c r="B63" s="36"/>
      <c r="C63" s="29" t="s">
        <v>71</v>
      </c>
      <c r="D63" s="30"/>
      <c r="E63" s="31"/>
      <c r="F63" s="31"/>
      <c r="G63" s="31">
        <f t="shared" si="0"/>
        <v>0</v>
      </c>
      <c r="H63" s="18"/>
      <c r="I63" s="31">
        <f t="shared" si="1"/>
        <v>0</v>
      </c>
    </row>
    <row r="64" spans="2:9" ht="14.25">
      <c r="B64" s="36"/>
      <c r="C64" s="29" t="s">
        <v>72</v>
      </c>
      <c r="D64" s="30"/>
      <c r="E64" s="31"/>
      <c r="F64" s="31"/>
      <c r="G64" s="31">
        <f t="shared" si="0"/>
        <v>0</v>
      </c>
      <c r="H64" s="18"/>
      <c r="I64" s="31">
        <f t="shared" si="1"/>
        <v>0</v>
      </c>
    </row>
    <row r="65" spans="2:9" ht="14.25">
      <c r="B65" s="36"/>
      <c r="C65" s="29" t="s">
        <v>73</v>
      </c>
      <c r="D65" s="30"/>
      <c r="E65" s="31">
        <v>19700000</v>
      </c>
      <c r="F65" s="31"/>
      <c r="G65" s="31">
        <f t="shared" si="0"/>
        <v>19700000</v>
      </c>
      <c r="H65" s="18"/>
      <c r="I65" s="31">
        <f t="shared" si="1"/>
        <v>19700000</v>
      </c>
    </row>
    <row r="66" spans="2:9" ht="14.25">
      <c r="B66" s="36"/>
      <c r="C66" s="29" t="s">
        <v>74</v>
      </c>
      <c r="D66" s="30"/>
      <c r="E66" s="31">
        <v>10500000</v>
      </c>
      <c r="F66" s="31"/>
      <c r="G66" s="31">
        <f t="shared" si="0"/>
        <v>10500000</v>
      </c>
      <c r="H66" s="18"/>
      <c r="I66" s="31">
        <f t="shared" si="1"/>
        <v>10500000</v>
      </c>
    </row>
    <row r="67" spans="2:9" ht="14.25">
      <c r="B67" s="36"/>
      <c r="C67" s="29" t="s">
        <v>75</v>
      </c>
      <c r="D67" s="30"/>
      <c r="E67" s="31">
        <v>97000000</v>
      </c>
      <c r="F67" s="31"/>
      <c r="G67" s="31">
        <f t="shared" si="0"/>
        <v>97000000</v>
      </c>
      <c r="H67" s="18"/>
      <c r="I67" s="31">
        <f t="shared" si="1"/>
        <v>97000000</v>
      </c>
    </row>
    <row r="68" spans="2:9" ht="14.25">
      <c r="B68" s="37"/>
      <c r="C68" s="29" t="s">
        <v>76</v>
      </c>
      <c r="D68" s="30"/>
      <c r="E68" s="31">
        <f xml:space="preserve"> +E62 +E63 +E65 +E66 - E67</f>
        <v>-77508338</v>
      </c>
      <c r="F68" s="31">
        <f xml:space="preserve"> +F62 +F63 +F65 +F66 - F67</f>
        <v>77459752</v>
      </c>
      <c r="G68" s="31">
        <f t="shared" si="0"/>
        <v>-48586</v>
      </c>
      <c r="H68" s="18">
        <f xml:space="preserve"> +H62 +H63 +H65 +H66 - H67</f>
        <v>0</v>
      </c>
      <c r="I68" s="31">
        <f t="shared" si="1"/>
        <v>-48586</v>
      </c>
    </row>
  </sheetData>
  <mergeCells count="12">
    <mergeCell ref="B61:B68"/>
    <mergeCell ref="B3:I3"/>
    <mergeCell ref="B5:I5"/>
    <mergeCell ref="B7:D7"/>
    <mergeCell ref="B8:B28"/>
    <mergeCell ref="C8:C17"/>
    <mergeCell ref="C18:C27"/>
    <mergeCell ref="B29:B33"/>
    <mergeCell ref="C29:C31"/>
    <mergeCell ref="B35:B59"/>
    <mergeCell ref="C35:C44"/>
    <mergeCell ref="C45:C58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showGridLines="0" workbookViewId="0"/>
  </sheetViews>
  <sheetFormatPr defaultRowHeight="13.5"/>
  <cols>
    <col min="1" max="3" width="2.875" customWidth="1"/>
    <col min="4" max="4" width="57.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3"/>
      <c r="G2" s="4"/>
      <c r="H2" s="4" t="s">
        <v>0</v>
      </c>
    </row>
    <row r="3" spans="2:8" ht="21">
      <c r="B3" s="38" t="s">
        <v>77</v>
      </c>
      <c r="C3" s="38"/>
      <c r="D3" s="38"/>
      <c r="E3" s="38"/>
      <c r="F3" s="38"/>
      <c r="G3" s="38"/>
      <c r="H3" s="38"/>
    </row>
    <row r="4" spans="2:8" ht="14.25">
      <c r="B4" s="5"/>
      <c r="C4" s="5"/>
      <c r="D4" s="5"/>
      <c r="E4" s="5"/>
      <c r="F4" s="5"/>
      <c r="G4" s="3"/>
      <c r="H4" s="3"/>
    </row>
    <row r="5" spans="2:8" ht="21">
      <c r="B5" s="39" t="s">
        <v>78</v>
      </c>
      <c r="C5" s="39"/>
      <c r="D5" s="39"/>
      <c r="E5" s="39"/>
      <c r="F5" s="39"/>
      <c r="G5" s="39"/>
      <c r="H5" s="39"/>
    </row>
    <row r="6" spans="2:8" ht="15.75">
      <c r="B6" s="6"/>
      <c r="C6" s="6"/>
      <c r="D6" s="6"/>
      <c r="E6" s="6"/>
      <c r="F6" s="3"/>
      <c r="G6" s="3"/>
      <c r="H6" s="6" t="s">
        <v>79</v>
      </c>
    </row>
    <row r="7" spans="2:8" ht="28.5">
      <c r="B7" s="40" t="s">
        <v>4</v>
      </c>
      <c r="C7" s="41"/>
      <c r="D7" s="42"/>
      <c r="E7" s="7" t="s">
        <v>80</v>
      </c>
      <c r="F7" s="8" t="s">
        <v>7</v>
      </c>
      <c r="G7" s="8" t="s">
        <v>8</v>
      </c>
      <c r="H7" s="8" t="s">
        <v>9</v>
      </c>
    </row>
    <row r="8" spans="2:8" ht="14.25">
      <c r="B8" s="32" t="s">
        <v>10</v>
      </c>
      <c r="C8" s="32" t="s">
        <v>11</v>
      </c>
      <c r="D8" s="9" t="s">
        <v>12</v>
      </c>
      <c r="E8" s="10">
        <v>116603700</v>
      </c>
      <c r="F8" s="10">
        <f>+E8</f>
        <v>116603700</v>
      </c>
      <c r="G8" s="11"/>
      <c r="H8" s="10">
        <f>F8-G8</f>
        <v>116603700</v>
      </c>
    </row>
    <row r="9" spans="2:8" ht="14.25">
      <c r="B9" s="33"/>
      <c r="C9" s="33"/>
      <c r="D9" s="12" t="s">
        <v>13</v>
      </c>
      <c r="E9" s="13"/>
      <c r="F9" s="13">
        <f t="shared" ref="F9:F68" si="0">+E9</f>
        <v>0</v>
      </c>
      <c r="G9" s="14"/>
      <c r="H9" s="13">
        <f t="shared" ref="H9:H68" si="1">F9-G9</f>
        <v>0</v>
      </c>
    </row>
    <row r="10" spans="2:8" ht="14.25">
      <c r="B10" s="33"/>
      <c r="C10" s="33"/>
      <c r="D10" s="12" t="s">
        <v>14</v>
      </c>
      <c r="E10" s="13"/>
      <c r="F10" s="13">
        <f t="shared" si="0"/>
        <v>0</v>
      </c>
      <c r="G10" s="14"/>
      <c r="H10" s="13">
        <f t="shared" si="1"/>
        <v>0</v>
      </c>
    </row>
    <row r="11" spans="2:8" ht="14.25">
      <c r="B11" s="33"/>
      <c r="C11" s="33"/>
      <c r="D11" s="12" t="s">
        <v>15</v>
      </c>
      <c r="E11" s="13"/>
      <c r="F11" s="13">
        <f t="shared" si="0"/>
        <v>0</v>
      </c>
      <c r="G11" s="14"/>
      <c r="H11" s="13">
        <f t="shared" si="1"/>
        <v>0</v>
      </c>
    </row>
    <row r="12" spans="2:8" ht="14.25">
      <c r="B12" s="33"/>
      <c r="C12" s="33"/>
      <c r="D12" s="12" t="s">
        <v>16</v>
      </c>
      <c r="E12" s="13">
        <v>960042</v>
      </c>
      <c r="F12" s="13">
        <f t="shared" si="0"/>
        <v>960042</v>
      </c>
      <c r="G12" s="14"/>
      <c r="H12" s="13">
        <f t="shared" si="1"/>
        <v>960042</v>
      </c>
    </row>
    <row r="13" spans="2:8" ht="14.25">
      <c r="B13" s="33"/>
      <c r="C13" s="33"/>
      <c r="D13" s="12" t="s">
        <v>17</v>
      </c>
      <c r="E13" s="13">
        <v>335629148</v>
      </c>
      <c r="F13" s="13">
        <f t="shared" si="0"/>
        <v>335629148</v>
      </c>
      <c r="G13" s="14"/>
      <c r="H13" s="13">
        <f t="shared" si="1"/>
        <v>335629148</v>
      </c>
    </row>
    <row r="14" spans="2:8" ht="14.25">
      <c r="B14" s="33"/>
      <c r="C14" s="33"/>
      <c r="D14" s="12" t="s">
        <v>18</v>
      </c>
      <c r="E14" s="13">
        <v>4811067</v>
      </c>
      <c r="F14" s="13">
        <f t="shared" si="0"/>
        <v>4811067</v>
      </c>
      <c r="G14" s="14"/>
      <c r="H14" s="13">
        <f t="shared" si="1"/>
        <v>4811067</v>
      </c>
    </row>
    <row r="15" spans="2:8" ht="14.25">
      <c r="B15" s="33"/>
      <c r="C15" s="33"/>
      <c r="D15" s="12" t="s">
        <v>19</v>
      </c>
      <c r="E15" s="13"/>
      <c r="F15" s="13">
        <f t="shared" si="0"/>
        <v>0</v>
      </c>
      <c r="G15" s="14"/>
      <c r="H15" s="13">
        <f t="shared" si="1"/>
        <v>0</v>
      </c>
    </row>
    <row r="16" spans="2:8" ht="14.25">
      <c r="B16" s="33"/>
      <c r="C16" s="33"/>
      <c r="D16" s="12" t="s">
        <v>20</v>
      </c>
      <c r="E16" s="13">
        <v>27713</v>
      </c>
      <c r="F16" s="13">
        <f t="shared" si="0"/>
        <v>27713</v>
      </c>
      <c r="G16" s="15"/>
      <c r="H16" s="13">
        <f t="shared" si="1"/>
        <v>27713</v>
      </c>
    </row>
    <row r="17" spans="2:8" ht="14.25">
      <c r="B17" s="33"/>
      <c r="C17" s="34"/>
      <c r="D17" s="16" t="s">
        <v>21</v>
      </c>
      <c r="E17" s="17">
        <f>+E8+E9+E10+E11+E12+E13+E14+E15+E16</f>
        <v>458031670</v>
      </c>
      <c r="F17" s="17">
        <f t="shared" si="0"/>
        <v>458031670</v>
      </c>
      <c r="G17" s="18">
        <f>+G8+G9+G10+G11+G12+G13+G14+G15+G16</f>
        <v>0</v>
      </c>
      <c r="H17" s="17">
        <f t="shared" si="1"/>
        <v>458031670</v>
      </c>
    </row>
    <row r="18" spans="2:8" ht="14.25">
      <c r="B18" s="33"/>
      <c r="C18" s="32" t="s">
        <v>22</v>
      </c>
      <c r="D18" s="12" t="s">
        <v>23</v>
      </c>
      <c r="E18" s="13">
        <v>311532435</v>
      </c>
      <c r="F18" s="13">
        <f t="shared" si="0"/>
        <v>311532435</v>
      </c>
      <c r="G18" s="11"/>
      <c r="H18" s="13">
        <f t="shared" si="1"/>
        <v>311532435</v>
      </c>
    </row>
    <row r="19" spans="2:8" ht="14.25">
      <c r="B19" s="33"/>
      <c r="C19" s="33"/>
      <c r="D19" s="12" t="s">
        <v>24</v>
      </c>
      <c r="E19" s="13">
        <v>126861903</v>
      </c>
      <c r="F19" s="13">
        <f t="shared" si="0"/>
        <v>126861903</v>
      </c>
      <c r="G19" s="14"/>
      <c r="H19" s="13">
        <f t="shared" si="1"/>
        <v>126861903</v>
      </c>
    </row>
    <row r="20" spans="2:8" ht="14.25">
      <c r="B20" s="33"/>
      <c r="C20" s="33"/>
      <c r="D20" s="12" t="s">
        <v>25</v>
      </c>
      <c r="E20" s="13">
        <v>895577</v>
      </c>
      <c r="F20" s="13">
        <f t="shared" si="0"/>
        <v>895577</v>
      </c>
      <c r="G20" s="14"/>
      <c r="H20" s="13">
        <f t="shared" si="1"/>
        <v>895577</v>
      </c>
    </row>
    <row r="21" spans="2:8" ht="14.25">
      <c r="B21" s="33"/>
      <c r="C21" s="33"/>
      <c r="D21" s="12" t="s">
        <v>26</v>
      </c>
      <c r="E21" s="13"/>
      <c r="F21" s="13">
        <f t="shared" si="0"/>
        <v>0</v>
      </c>
      <c r="G21" s="14"/>
      <c r="H21" s="13">
        <f t="shared" si="1"/>
        <v>0</v>
      </c>
    </row>
    <row r="22" spans="2:8" ht="14.25">
      <c r="B22" s="33"/>
      <c r="C22" s="33"/>
      <c r="D22" s="12" t="s">
        <v>27</v>
      </c>
      <c r="E22" s="13"/>
      <c r="F22" s="13">
        <f t="shared" si="0"/>
        <v>0</v>
      </c>
      <c r="G22" s="14"/>
      <c r="H22" s="13">
        <f t="shared" si="1"/>
        <v>0</v>
      </c>
    </row>
    <row r="23" spans="2:8" ht="14.25">
      <c r="B23" s="33"/>
      <c r="C23" s="33"/>
      <c r="D23" s="12" t="s">
        <v>28</v>
      </c>
      <c r="E23" s="13"/>
      <c r="F23" s="13">
        <f t="shared" si="0"/>
        <v>0</v>
      </c>
      <c r="G23" s="14"/>
      <c r="H23" s="13">
        <f t="shared" si="1"/>
        <v>0</v>
      </c>
    </row>
    <row r="24" spans="2:8" ht="14.25">
      <c r="B24" s="33"/>
      <c r="C24" s="33"/>
      <c r="D24" s="12" t="s">
        <v>29</v>
      </c>
      <c r="E24" s="13">
        <v>7326442</v>
      </c>
      <c r="F24" s="13">
        <f t="shared" si="0"/>
        <v>7326442</v>
      </c>
      <c r="G24" s="14"/>
      <c r="H24" s="13">
        <f t="shared" si="1"/>
        <v>7326442</v>
      </c>
    </row>
    <row r="25" spans="2:8" ht="14.25">
      <c r="B25" s="33"/>
      <c r="C25" s="33"/>
      <c r="D25" s="12" t="s">
        <v>30</v>
      </c>
      <c r="E25" s="13">
        <v>-482517</v>
      </c>
      <c r="F25" s="13">
        <f t="shared" si="0"/>
        <v>-482517</v>
      </c>
      <c r="G25" s="14"/>
      <c r="H25" s="13">
        <f t="shared" si="1"/>
        <v>-482517</v>
      </c>
    </row>
    <row r="26" spans="2:8" ht="14.25">
      <c r="B26" s="33"/>
      <c r="C26" s="33"/>
      <c r="D26" s="12" t="s">
        <v>31</v>
      </c>
      <c r="E26" s="13"/>
      <c r="F26" s="13">
        <f t="shared" si="0"/>
        <v>0</v>
      </c>
      <c r="G26" s="15"/>
      <c r="H26" s="13">
        <f t="shared" si="1"/>
        <v>0</v>
      </c>
    </row>
    <row r="27" spans="2:8" ht="14.25">
      <c r="B27" s="33"/>
      <c r="C27" s="34"/>
      <c r="D27" s="16" t="s">
        <v>32</v>
      </c>
      <c r="E27" s="17">
        <f>+E18+E19+E20+E21+E22+E23+E24+E25+E26</f>
        <v>446133840</v>
      </c>
      <c r="F27" s="17">
        <f t="shared" si="0"/>
        <v>446133840</v>
      </c>
      <c r="G27" s="18">
        <f>+G18+G19+G20+G21+G22+G23+G24+G25+G26</f>
        <v>0</v>
      </c>
      <c r="H27" s="17">
        <f t="shared" si="1"/>
        <v>446133840</v>
      </c>
    </row>
    <row r="28" spans="2:8" ht="14.25">
      <c r="B28" s="34"/>
      <c r="C28" s="19" t="s">
        <v>33</v>
      </c>
      <c r="D28" s="20"/>
      <c r="E28" s="21">
        <f xml:space="preserve"> +E17 - E27</f>
        <v>11897830</v>
      </c>
      <c r="F28" s="21">
        <f t="shared" si="0"/>
        <v>11897830</v>
      </c>
      <c r="G28" s="18">
        <f xml:space="preserve"> +G17 - G27</f>
        <v>0</v>
      </c>
      <c r="H28" s="21">
        <f t="shared" si="1"/>
        <v>11897830</v>
      </c>
    </row>
    <row r="29" spans="2:8" ht="14.25">
      <c r="B29" s="32" t="s">
        <v>34</v>
      </c>
      <c r="C29" s="32" t="s">
        <v>11</v>
      </c>
      <c r="D29" s="12" t="s">
        <v>35</v>
      </c>
      <c r="E29" s="13"/>
      <c r="F29" s="13">
        <f t="shared" si="0"/>
        <v>0</v>
      </c>
      <c r="G29" s="11"/>
      <c r="H29" s="13">
        <f t="shared" si="1"/>
        <v>0</v>
      </c>
    </row>
    <row r="30" spans="2:8" ht="14.25">
      <c r="B30" s="33"/>
      <c r="C30" s="33"/>
      <c r="D30" s="12" t="s">
        <v>36</v>
      </c>
      <c r="E30" s="13"/>
      <c r="F30" s="13">
        <f t="shared" si="0"/>
        <v>0</v>
      </c>
      <c r="G30" s="15"/>
      <c r="H30" s="13">
        <f t="shared" si="1"/>
        <v>0</v>
      </c>
    </row>
    <row r="31" spans="2:8" ht="14.25">
      <c r="B31" s="33"/>
      <c r="C31" s="34"/>
      <c r="D31" s="16" t="s">
        <v>37</v>
      </c>
      <c r="E31" s="17">
        <f>+E29+E30</f>
        <v>0</v>
      </c>
      <c r="F31" s="17">
        <f t="shared" si="0"/>
        <v>0</v>
      </c>
      <c r="G31" s="18">
        <f>+G29+G30</f>
        <v>0</v>
      </c>
      <c r="H31" s="17">
        <f t="shared" si="1"/>
        <v>0</v>
      </c>
    </row>
    <row r="32" spans="2:8" ht="30">
      <c r="B32" s="33"/>
      <c r="C32" s="22" t="s">
        <v>22</v>
      </c>
      <c r="D32" s="16" t="s">
        <v>38</v>
      </c>
      <c r="E32" s="17">
        <f>0</f>
        <v>0</v>
      </c>
      <c r="F32" s="17">
        <f t="shared" si="0"/>
        <v>0</v>
      </c>
      <c r="G32" s="18">
        <f>0</f>
        <v>0</v>
      </c>
      <c r="H32" s="17">
        <f t="shared" si="1"/>
        <v>0</v>
      </c>
    </row>
    <row r="33" spans="2:8" ht="14.25">
      <c r="B33" s="34"/>
      <c r="C33" s="19" t="s">
        <v>39</v>
      </c>
      <c r="D33" s="23"/>
      <c r="E33" s="24">
        <f xml:space="preserve"> +E31 - E32</f>
        <v>0</v>
      </c>
      <c r="F33" s="24">
        <f t="shared" si="0"/>
        <v>0</v>
      </c>
      <c r="G33" s="18">
        <f xml:space="preserve"> +G31 - G32</f>
        <v>0</v>
      </c>
      <c r="H33" s="24">
        <f t="shared" si="1"/>
        <v>0</v>
      </c>
    </row>
    <row r="34" spans="2:8" ht="14.25">
      <c r="B34" s="19" t="s">
        <v>40</v>
      </c>
      <c r="C34" s="25"/>
      <c r="D34" s="20"/>
      <c r="E34" s="21">
        <f xml:space="preserve"> +E28 +E33</f>
        <v>11897830</v>
      </c>
      <c r="F34" s="21">
        <f t="shared" si="0"/>
        <v>11897830</v>
      </c>
      <c r="G34" s="18">
        <f xml:space="preserve"> +G28 +G33</f>
        <v>0</v>
      </c>
      <c r="H34" s="21">
        <f t="shared" si="1"/>
        <v>11897830</v>
      </c>
    </row>
    <row r="35" spans="2:8" ht="14.25">
      <c r="B35" s="32" t="s">
        <v>41</v>
      </c>
      <c r="C35" s="32" t="s">
        <v>11</v>
      </c>
      <c r="D35" s="12" t="s">
        <v>42</v>
      </c>
      <c r="E35" s="13"/>
      <c r="F35" s="13">
        <f t="shared" si="0"/>
        <v>0</v>
      </c>
      <c r="G35" s="11"/>
      <c r="H35" s="13">
        <f t="shared" si="1"/>
        <v>0</v>
      </c>
    </row>
    <row r="36" spans="2:8" ht="14.25">
      <c r="B36" s="33"/>
      <c r="C36" s="33"/>
      <c r="D36" s="12" t="s">
        <v>43</v>
      </c>
      <c r="E36" s="13"/>
      <c r="F36" s="13">
        <f t="shared" si="0"/>
        <v>0</v>
      </c>
      <c r="G36" s="14"/>
      <c r="H36" s="13">
        <f t="shared" si="1"/>
        <v>0</v>
      </c>
    </row>
    <row r="37" spans="2:8" ht="14.25">
      <c r="B37" s="33"/>
      <c r="C37" s="33"/>
      <c r="D37" s="12" t="s">
        <v>44</v>
      </c>
      <c r="E37" s="13"/>
      <c r="F37" s="13">
        <f t="shared" si="0"/>
        <v>0</v>
      </c>
      <c r="G37" s="14"/>
      <c r="H37" s="13">
        <f t="shared" si="1"/>
        <v>0</v>
      </c>
    </row>
    <row r="38" spans="2:8" ht="14.25">
      <c r="B38" s="33"/>
      <c r="C38" s="33"/>
      <c r="D38" s="12" t="s">
        <v>45</v>
      </c>
      <c r="E38" s="13"/>
      <c r="F38" s="13">
        <f t="shared" si="0"/>
        <v>0</v>
      </c>
      <c r="G38" s="14"/>
      <c r="H38" s="13">
        <f t="shared" si="1"/>
        <v>0</v>
      </c>
    </row>
    <row r="39" spans="2:8" ht="14.25">
      <c r="B39" s="33"/>
      <c r="C39" s="33"/>
      <c r="D39" s="12" t="s">
        <v>46</v>
      </c>
      <c r="E39" s="13"/>
      <c r="F39" s="13">
        <f t="shared" si="0"/>
        <v>0</v>
      </c>
      <c r="G39" s="14"/>
      <c r="H39" s="13">
        <f t="shared" si="1"/>
        <v>0</v>
      </c>
    </row>
    <row r="40" spans="2:8" ht="14.25">
      <c r="B40" s="33"/>
      <c r="C40" s="33"/>
      <c r="D40" s="12" t="s">
        <v>47</v>
      </c>
      <c r="E40" s="13"/>
      <c r="F40" s="13">
        <f t="shared" si="0"/>
        <v>0</v>
      </c>
      <c r="G40" s="14"/>
      <c r="H40" s="13">
        <f t="shared" si="1"/>
        <v>0</v>
      </c>
    </row>
    <row r="41" spans="2:8" ht="14.25">
      <c r="B41" s="33"/>
      <c r="C41" s="33"/>
      <c r="D41" s="12" t="s">
        <v>48</v>
      </c>
      <c r="E41" s="13"/>
      <c r="F41" s="13">
        <f t="shared" si="0"/>
        <v>0</v>
      </c>
      <c r="G41" s="14"/>
      <c r="H41" s="13">
        <f t="shared" si="1"/>
        <v>0</v>
      </c>
    </row>
    <row r="42" spans="2:8" ht="14.25">
      <c r="B42" s="33"/>
      <c r="C42" s="33"/>
      <c r="D42" s="12" t="s">
        <v>49</v>
      </c>
      <c r="E42" s="13"/>
      <c r="F42" s="13">
        <f t="shared" si="0"/>
        <v>0</v>
      </c>
      <c r="G42" s="14"/>
      <c r="H42" s="13">
        <f t="shared" si="1"/>
        <v>0</v>
      </c>
    </row>
    <row r="43" spans="2:8" ht="14.25">
      <c r="B43" s="33"/>
      <c r="C43" s="33"/>
      <c r="D43" s="12" t="s">
        <v>50</v>
      </c>
      <c r="E43" s="13"/>
      <c r="F43" s="13">
        <f t="shared" si="0"/>
        <v>0</v>
      </c>
      <c r="G43" s="15"/>
      <c r="H43" s="13">
        <f t="shared" si="1"/>
        <v>0</v>
      </c>
    </row>
    <row r="44" spans="2:8" ht="14.25">
      <c r="B44" s="33"/>
      <c r="C44" s="34"/>
      <c r="D44" s="16" t="s">
        <v>51</v>
      </c>
      <c r="E44" s="17">
        <f>+E35+E36+E37+E38+E39+E40+E41+E42+E43</f>
        <v>0</v>
      </c>
      <c r="F44" s="17">
        <f t="shared" si="0"/>
        <v>0</v>
      </c>
      <c r="G44" s="18">
        <f>+G35+G36+G37+G38+G39+G40+G41+G42+G43</f>
        <v>0</v>
      </c>
      <c r="H44" s="17">
        <f t="shared" si="1"/>
        <v>0</v>
      </c>
    </row>
    <row r="45" spans="2:8" ht="14.25">
      <c r="B45" s="33"/>
      <c r="C45" s="32" t="s">
        <v>22</v>
      </c>
      <c r="D45" s="12" t="s">
        <v>52</v>
      </c>
      <c r="E45" s="13"/>
      <c r="F45" s="13">
        <f t="shared" si="0"/>
        <v>0</v>
      </c>
      <c r="G45" s="11"/>
      <c r="H45" s="13">
        <f t="shared" si="1"/>
        <v>0</v>
      </c>
    </row>
    <row r="46" spans="2:8" ht="14.25">
      <c r="B46" s="33"/>
      <c r="C46" s="33"/>
      <c r="D46" s="12" t="s">
        <v>53</v>
      </c>
      <c r="E46" s="13"/>
      <c r="F46" s="13">
        <f t="shared" si="0"/>
        <v>0</v>
      </c>
      <c r="G46" s="14"/>
      <c r="H46" s="13">
        <f t="shared" si="1"/>
        <v>0</v>
      </c>
    </row>
    <row r="47" spans="2:8" ht="14.25">
      <c r="B47" s="33"/>
      <c r="C47" s="33"/>
      <c r="D47" s="12" t="s">
        <v>54</v>
      </c>
      <c r="E47" s="13"/>
      <c r="F47" s="13">
        <f t="shared" si="0"/>
        <v>0</v>
      </c>
      <c r="G47" s="14"/>
      <c r="H47" s="13">
        <f t="shared" si="1"/>
        <v>0</v>
      </c>
    </row>
    <row r="48" spans="2:8" ht="14.25">
      <c r="B48" s="33"/>
      <c r="C48" s="33"/>
      <c r="D48" s="12" t="s">
        <v>55</v>
      </c>
      <c r="E48" s="13"/>
      <c r="F48" s="13">
        <f t="shared" si="0"/>
        <v>0</v>
      </c>
      <c r="G48" s="14"/>
      <c r="H48" s="13">
        <f t="shared" si="1"/>
        <v>0</v>
      </c>
    </row>
    <row r="49" spans="2:8" ht="14.25">
      <c r="B49" s="33"/>
      <c r="C49" s="33"/>
      <c r="D49" s="12" t="s">
        <v>56</v>
      </c>
      <c r="E49" s="13"/>
      <c r="F49" s="13">
        <f t="shared" si="0"/>
        <v>0</v>
      </c>
      <c r="G49" s="14"/>
      <c r="H49" s="13">
        <f t="shared" si="1"/>
        <v>0</v>
      </c>
    </row>
    <row r="50" spans="2:8" ht="14.25">
      <c r="B50" s="33"/>
      <c r="C50" s="33"/>
      <c r="D50" s="12" t="s">
        <v>57</v>
      </c>
      <c r="E50" s="13"/>
      <c r="F50" s="13">
        <f t="shared" si="0"/>
        <v>0</v>
      </c>
      <c r="G50" s="14"/>
      <c r="H50" s="13">
        <f t="shared" si="1"/>
        <v>0</v>
      </c>
    </row>
    <row r="51" spans="2:8" ht="14.25">
      <c r="B51" s="33"/>
      <c r="C51" s="33"/>
      <c r="D51" s="12" t="s">
        <v>58</v>
      </c>
      <c r="E51" s="13"/>
      <c r="F51" s="13">
        <f t="shared" si="0"/>
        <v>0</v>
      </c>
      <c r="G51" s="14"/>
      <c r="H51" s="13">
        <f t="shared" si="1"/>
        <v>0</v>
      </c>
    </row>
    <row r="52" spans="2:8" ht="14.25">
      <c r="B52" s="33"/>
      <c r="C52" s="33"/>
      <c r="D52" s="12" t="s">
        <v>59</v>
      </c>
      <c r="E52" s="13">
        <v>15856377</v>
      </c>
      <c r="F52" s="13">
        <f t="shared" si="0"/>
        <v>15856377</v>
      </c>
      <c r="G52" s="14"/>
      <c r="H52" s="13">
        <f t="shared" si="1"/>
        <v>15856377</v>
      </c>
    </row>
    <row r="53" spans="2:8" ht="14.25">
      <c r="B53" s="33"/>
      <c r="C53" s="33"/>
      <c r="D53" s="12" t="s">
        <v>60</v>
      </c>
      <c r="E53" s="13"/>
      <c r="F53" s="13">
        <f t="shared" si="0"/>
        <v>0</v>
      </c>
      <c r="G53" s="14"/>
      <c r="H53" s="13">
        <f t="shared" si="1"/>
        <v>0</v>
      </c>
    </row>
    <row r="54" spans="2:8" ht="14.25">
      <c r="B54" s="33"/>
      <c r="C54" s="33"/>
      <c r="D54" s="12" t="s">
        <v>61</v>
      </c>
      <c r="E54" s="13"/>
      <c r="F54" s="13">
        <f t="shared" si="0"/>
        <v>0</v>
      </c>
      <c r="G54" s="14"/>
      <c r="H54" s="13">
        <f t="shared" si="1"/>
        <v>0</v>
      </c>
    </row>
    <row r="55" spans="2:8" ht="14.25">
      <c r="B55" s="33"/>
      <c r="C55" s="33"/>
      <c r="D55" s="12" t="s">
        <v>62</v>
      </c>
      <c r="E55" s="13"/>
      <c r="F55" s="13">
        <f t="shared" si="0"/>
        <v>0</v>
      </c>
      <c r="G55" s="14"/>
      <c r="H55" s="13">
        <f t="shared" si="1"/>
        <v>0</v>
      </c>
    </row>
    <row r="56" spans="2:8" ht="14.25">
      <c r="B56" s="33"/>
      <c r="C56" s="33"/>
      <c r="D56" s="12" t="s">
        <v>63</v>
      </c>
      <c r="E56" s="13"/>
      <c r="F56" s="13">
        <f t="shared" si="0"/>
        <v>0</v>
      </c>
      <c r="G56" s="14"/>
      <c r="H56" s="13">
        <f t="shared" si="1"/>
        <v>0</v>
      </c>
    </row>
    <row r="57" spans="2:8" ht="14.25">
      <c r="B57" s="33"/>
      <c r="C57" s="33"/>
      <c r="D57" s="12" t="s">
        <v>64</v>
      </c>
      <c r="E57" s="13"/>
      <c r="F57" s="13">
        <f t="shared" si="0"/>
        <v>0</v>
      </c>
      <c r="G57" s="15"/>
      <c r="H57" s="13">
        <f t="shared" si="1"/>
        <v>0</v>
      </c>
    </row>
    <row r="58" spans="2:8" ht="14.25">
      <c r="B58" s="33"/>
      <c r="C58" s="34"/>
      <c r="D58" s="16" t="s">
        <v>65</v>
      </c>
      <c r="E58" s="17">
        <f>+E45+E46+E47+E48+E49+E50+E51+E52+E53+E54+E55+E56+E57</f>
        <v>15856377</v>
      </c>
      <c r="F58" s="17">
        <f t="shared" si="0"/>
        <v>15856377</v>
      </c>
      <c r="G58" s="18">
        <f>+G45+G46+G47+G48+G49+G50+G51+G52+G53+G54+G55+G56+G57</f>
        <v>0</v>
      </c>
      <c r="H58" s="17">
        <f t="shared" si="1"/>
        <v>15856377</v>
      </c>
    </row>
    <row r="59" spans="2:8" ht="14.25">
      <c r="B59" s="34"/>
      <c r="C59" s="26" t="s">
        <v>66</v>
      </c>
      <c r="D59" s="27"/>
      <c r="E59" s="28">
        <f xml:space="preserve"> +E44 - E58</f>
        <v>-15856377</v>
      </c>
      <c r="F59" s="28">
        <f t="shared" si="0"/>
        <v>-15856377</v>
      </c>
      <c r="G59" s="18">
        <f xml:space="preserve"> +G44 - G58</f>
        <v>0</v>
      </c>
      <c r="H59" s="28">
        <f t="shared" si="1"/>
        <v>-15856377</v>
      </c>
    </row>
    <row r="60" spans="2:8" ht="14.25">
      <c r="B60" s="19" t="s">
        <v>67</v>
      </c>
      <c r="C60" s="29"/>
      <c r="D60" s="30"/>
      <c r="E60" s="31">
        <f xml:space="preserve"> +E34 +E59</f>
        <v>-3958547</v>
      </c>
      <c r="F60" s="31">
        <f t="shared" si="0"/>
        <v>-3958547</v>
      </c>
      <c r="G60" s="18">
        <f xml:space="preserve"> +G34 +G59</f>
        <v>0</v>
      </c>
      <c r="H60" s="31">
        <f t="shared" si="1"/>
        <v>-3958547</v>
      </c>
    </row>
    <row r="61" spans="2:8" ht="14.25">
      <c r="B61" s="35" t="s">
        <v>68</v>
      </c>
      <c r="C61" s="29" t="s">
        <v>69</v>
      </c>
      <c r="D61" s="30"/>
      <c r="E61" s="31">
        <v>92654439</v>
      </c>
      <c r="F61" s="31">
        <f t="shared" si="0"/>
        <v>92654439</v>
      </c>
      <c r="G61" s="18"/>
      <c r="H61" s="31">
        <f t="shared" si="1"/>
        <v>92654439</v>
      </c>
    </row>
    <row r="62" spans="2:8" ht="14.25">
      <c r="B62" s="36"/>
      <c r="C62" s="29" t="s">
        <v>70</v>
      </c>
      <c r="D62" s="30"/>
      <c r="E62" s="31">
        <f xml:space="preserve"> +E60 +E61</f>
        <v>88695892</v>
      </c>
      <c r="F62" s="31">
        <f t="shared" si="0"/>
        <v>88695892</v>
      </c>
      <c r="G62" s="18">
        <f xml:space="preserve"> +G60 +G61</f>
        <v>0</v>
      </c>
      <c r="H62" s="31">
        <f t="shared" si="1"/>
        <v>88695892</v>
      </c>
    </row>
    <row r="63" spans="2:8" ht="14.25">
      <c r="B63" s="36"/>
      <c r="C63" s="29" t="s">
        <v>71</v>
      </c>
      <c r="D63" s="30"/>
      <c r="E63" s="31"/>
      <c r="F63" s="31">
        <f t="shared" si="0"/>
        <v>0</v>
      </c>
      <c r="G63" s="18"/>
      <c r="H63" s="31">
        <f t="shared" si="1"/>
        <v>0</v>
      </c>
    </row>
    <row r="64" spans="2:8" ht="14.25">
      <c r="B64" s="36"/>
      <c r="C64" s="29" t="s">
        <v>72</v>
      </c>
      <c r="D64" s="30"/>
      <c r="E64" s="31"/>
      <c r="F64" s="31">
        <f t="shared" si="0"/>
        <v>0</v>
      </c>
      <c r="G64" s="18"/>
      <c r="H64" s="31">
        <f t="shared" si="1"/>
        <v>0</v>
      </c>
    </row>
    <row r="65" spans="2:8" ht="14.25">
      <c r="B65" s="36"/>
      <c r="C65" s="29" t="s">
        <v>73</v>
      </c>
      <c r="D65" s="30"/>
      <c r="E65" s="31"/>
      <c r="F65" s="31">
        <f t="shared" si="0"/>
        <v>0</v>
      </c>
      <c r="G65" s="18"/>
      <c r="H65" s="31">
        <f t="shared" si="1"/>
        <v>0</v>
      </c>
    </row>
    <row r="66" spans="2:8" ht="14.25">
      <c r="B66" s="36"/>
      <c r="C66" s="29" t="s">
        <v>74</v>
      </c>
      <c r="D66" s="30"/>
      <c r="E66" s="31"/>
      <c r="F66" s="31">
        <f t="shared" si="0"/>
        <v>0</v>
      </c>
      <c r="G66" s="18"/>
      <c r="H66" s="31">
        <f t="shared" si="1"/>
        <v>0</v>
      </c>
    </row>
    <row r="67" spans="2:8" ht="14.25">
      <c r="B67" s="36"/>
      <c r="C67" s="29" t="s">
        <v>75</v>
      </c>
      <c r="D67" s="30"/>
      <c r="E67" s="31"/>
      <c r="F67" s="31">
        <f t="shared" si="0"/>
        <v>0</v>
      </c>
      <c r="G67" s="18"/>
      <c r="H67" s="31">
        <f t="shared" si="1"/>
        <v>0</v>
      </c>
    </row>
    <row r="68" spans="2:8" ht="14.25">
      <c r="B68" s="37"/>
      <c r="C68" s="29" t="s">
        <v>76</v>
      </c>
      <c r="D68" s="30"/>
      <c r="E68" s="31">
        <f xml:space="preserve"> +E62 +E63 +E65 +E66 - E67</f>
        <v>88695892</v>
      </c>
      <c r="F68" s="31">
        <f t="shared" si="0"/>
        <v>88695892</v>
      </c>
      <c r="G68" s="18">
        <f xml:space="preserve"> +G62 +G63 +G65 +G66 - G67</f>
        <v>0</v>
      </c>
      <c r="H68" s="31">
        <f t="shared" si="1"/>
        <v>88695892</v>
      </c>
    </row>
  </sheetData>
  <mergeCells count="12">
    <mergeCell ref="B61:B68"/>
    <mergeCell ref="B3:H3"/>
    <mergeCell ref="B5:H5"/>
    <mergeCell ref="B7:D7"/>
    <mergeCell ref="B8:B28"/>
    <mergeCell ref="C8:C17"/>
    <mergeCell ref="C18:C27"/>
    <mergeCell ref="B29:B33"/>
    <mergeCell ref="C29:C31"/>
    <mergeCell ref="B35:B59"/>
    <mergeCell ref="C35:C44"/>
    <mergeCell ref="C45:C58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布野 貴嗣</cp:lastModifiedBy>
  <dcterms:created xsi:type="dcterms:W3CDTF">2018-06-26T05:20:49Z</dcterms:created>
  <dcterms:modified xsi:type="dcterms:W3CDTF">2018-07-03T07:09:09Z</dcterms:modified>
</cp:coreProperties>
</file>